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2"/>
  </bookViews>
  <sheets>
    <sheet name="D11CQVT01-N(67+5)" sheetId="1" r:id="rId1"/>
    <sheet name="HK1" sheetId="2" r:id="rId2"/>
    <sheet name="HK2" sheetId="3" r:id="rId3"/>
    <sheet name="XET LEN LOP" sheetId="4" r:id="rId4"/>
    <sheet name="merge nam 1" sheetId="5" r:id="rId5"/>
  </sheets>
  <externalReferences>
    <externalReference r:id="rId8"/>
  </externalReferences>
  <definedNames>
    <definedName name="_Fill" hidden="1">#REF!</definedName>
    <definedName name="_xlnm._FilterDatabase" localSheetId="1" hidden="1">'HK1'!$A$7:$AA$83</definedName>
    <definedName name="_xlnm._FilterDatabase" localSheetId="2" hidden="1">'HK2'!$A$7:$AA$83</definedName>
    <definedName name="_xlnm._FilterDatabase" localSheetId="4" hidden="1">'merge nam 1'!$A$1:$AA$74</definedName>
    <definedName name="_xlnm.Print_Area" localSheetId="1">'HK1'!$A$1:$AA$87</definedName>
    <definedName name="_xlnm.Print_Area" localSheetId="2">'HK2'!$A$1:$AA$87</definedName>
    <definedName name="_xlnm.Print_Area" localSheetId="4">'merge nam 1'!$A$1:$AA$74</definedName>
    <definedName name="_xlnm.Print_Area" localSheetId="3">'XET LEN LOP'!$A$1:$X$89</definedName>
    <definedName name="_xlnm.Print_Titles" localSheetId="0">'D11CQVT01-N(67+5)'!$6:$6</definedName>
    <definedName name="_xlnm.Print_Titles" localSheetId="1">'HK1'!$7:$8</definedName>
    <definedName name="_xlnm.Print_Titles" localSheetId="2">'HK2'!$7:$8</definedName>
    <definedName name="_xlnm.Print_Titles" localSheetId="4">'merge nam 1'!$1:$2</definedName>
    <definedName name="_xlnm.Print_Titles" localSheetId="3">'XET LEN LOP'!$8:$9</definedName>
  </definedNames>
  <calcPr fullCalcOnLoad="1"/>
</workbook>
</file>

<file path=xl/comments2.xml><?xml version="1.0" encoding="utf-8"?>
<comments xmlns="http://schemas.openxmlformats.org/spreadsheetml/2006/main">
  <authors>
    <author>pc01</author>
  </authors>
  <commentList>
    <comment ref="N6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TRƯỚC PHÚC KHẢO: 6Đ</t>
        </r>
      </text>
    </comment>
  </commentList>
</comments>
</file>

<file path=xl/comments5.xml><?xml version="1.0" encoding="utf-8"?>
<comments xmlns="http://schemas.openxmlformats.org/spreadsheetml/2006/main">
  <authors>
    <author>pc01</author>
  </authors>
  <commentList>
    <comment ref="N5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TRƯỚC PHÚC KHẢO: 6Đ</t>
        </r>
      </text>
    </comment>
  </commentList>
</comments>
</file>

<file path=xl/sharedStrings.xml><?xml version="1.0" encoding="utf-8"?>
<sst xmlns="http://schemas.openxmlformats.org/spreadsheetml/2006/main" count="2775" uniqueCount="434">
  <si>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</si>
  <si>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</si>
  <si>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</si>
  <si>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</si>
  <si>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</si>
  <si>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>DANH SÁCH LỚP D11CQVT01-N  
HỆ ĐẠI HỌC CHÍNH QUY - NGÀNH KĨ THUẬT ĐIỆN TỬ TRUYỀN THÔNG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</si>
  <si>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</si>
  <si>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</si>
  <si>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</si>
  <si>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</si>
  <si>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</si>
  <si>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</si>
  <si>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</si>
  <si>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</si>
  <si>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N112101001</t>
  </si>
  <si>
    <t>Đặng Trọng Tuấn</t>
  </si>
  <si>
    <t>Anh</t>
  </si>
  <si>
    <t>nam</t>
  </si>
  <si>
    <t>18/12/1992</t>
  </si>
  <si>
    <t>Bạc Liêu</t>
  </si>
  <si>
    <t>N112101002</t>
  </si>
  <si>
    <t>Phan Tuấn</t>
  </si>
  <si>
    <t>21/04/1993</t>
  </si>
  <si>
    <t>Đắk Lắk</t>
  </si>
  <si>
    <t>QĐ 605/QĐ-HV</t>
  </si>
  <si>
    <t>N112101003</t>
  </si>
  <si>
    <t>Vũ Tuấn</t>
  </si>
  <si>
    <t>11/01/1993</t>
  </si>
  <si>
    <t>Hải Dương</t>
  </si>
  <si>
    <t>N112101004</t>
  </si>
  <si>
    <t>Lê Thị Ngọc</t>
  </si>
  <si>
    <t>Bách</t>
  </si>
  <si>
    <t>nữ</t>
  </si>
  <si>
    <t>01/12/1993</t>
  </si>
  <si>
    <t>Quảng Ngãi</t>
  </si>
  <si>
    <t>N112101005</t>
  </si>
  <si>
    <t>Diệp Trí</t>
  </si>
  <si>
    <t>Bảo</t>
  </si>
  <si>
    <t>06/11/1993</t>
  </si>
  <si>
    <t>Tiền Giang</t>
  </si>
  <si>
    <t>N112101006</t>
  </si>
  <si>
    <t>Dương Quốc An</t>
  </si>
  <si>
    <t>Bình</t>
  </si>
  <si>
    <t>10/12/1993</t>
  </si>
  <si>
    <t>N112101007</t>
  </si>
  <si>
    <t>Vũ Xuân</t>
  </si>
  <si>
    <t>12/12/1993</t>
  </si>
  <si>
    <t>Bắc Ninh</t>
  </si>
  <si>
    <t>N112101008</t>
  </si>
  <si>
    <t>Nguyễn Xuân</t>
  </si>
  <si>
    <t>Cảnh</t>
  </si>
  <si>
    <t>22/07/1993</t>
  </si>
  <si>
    <t>Gia Lai</t>
  </si>
  <si>
    <t>N112101009</t>
  </si>
  <si>
    <t>Trần Văn Hữu</t>
  </si>
  <si>
    <t>Chương</t>
  </si>
  <si>
    <t>30/08/1993</t>
  </si>
  <si>
    <t>TpHCM</t>
  </si>
  <si>
    <t>N112101010</t>
  </si>
  <si>
    <t>Đoàn Ngọc</t>
  </si>
  <si>
    <t>Diễm</t>
  </si>
  <si>
    <t>04/05/1993</t>
  </si>
  <si>
    <t>TPHCM</t>
  </si>
  <si>
    <t>N112101011</t>
  </si>
  <si>
    <t>Trần Phước</t>
  </si>
  <si>
    <t>Đông</t>
  </si>
  <si>
    <t>Bình Thuận</t>
  </si>
  <si>
    <t>N112101012</t>
  </si>
  <si>
    <t>Trịnh Minh</t>
  </si>
  <si>
    <t>Đức</t>
  </si>
  <si>
    <t>29/04/1993</t>
  </si>
  <si>
    <t>N112101013</t>
  </si>
  <si>
    <t>Nguyễn Đình</t>
  </si>
  <si>
    <t>Duy</t>
  </si>
  <si>
    <t>16/06/1993</t>
  </si>
  <si>
    <t>N112101014</t>
  </si>
  <si>
    <t>Phan Thanh</t>
  </si>
  <si>
    <t>Hà</t>
  </si>
  <si>
    <t>29/06/1991</t>
  </si>
  <si>
    <t>Lâm Đồng</t>
  </si>
  <si>
    <t>N112101015</t>
  </si>
  <si>
    <t>Hứa Trung</t>
  </si>
  <si>
    <t>Hiếu</t>
  </si>
  <si>
    <t>19/04/1993</t>
  </si>
  <si>
    <t>Lạng Sơn</t>
  </si>
  <si>
    <t>N112101016</t>
  </si>
  <si>
    <t>Nguyễn Duy</t>
  </si>
  <si>
    <t>05/01/1993</t>
  </si>
  <si>
    <t>Đồng Nai</t>
  </si>
  <si>
    <t>N112101017</t>
  </si>
  <si>
    <t>Đặng Vinh</t>
  </si>
  <si>
    <t>Hoa</t>
  </si>
  <si>
    <t>N112101018</t>
  </si>
  <si>
    <t>Hà Minh</t>
  </si>
  <si>
    <t>Hoàng</t>
  </si>
  <si>
    <t>10/07/1993</t>
  </si>
  <si>
    <t>N112101019</t>
  </si>
  <si>
    <t>Lê Huy</t>
  </si>
  <si>
    <t>N112101020</t>
  </si>
  <si>
    <t>Lê Ngọc</t>
  </si>
  <si>
    <t>Nam Hà</t>
  </si>
  <si>
    <t>N112101021</t>
  </si>
  <si>
    <t>Lê Nhật</t>
  </si>
  <si>
    <t>Hùng</t>
  </si>
  <si>
    <t>05/10/1991</t>
  </si>
  <si>
    <t>Thanh Hóa</t>
  </si>
  <si>
    <t>N112101022</t>
  </si>
  <si>
    <t>Nguyễn Minh</t>
  </si>
  <si>
    <t>03/10/1992</t>
  </si>
  <si>
    <t>BR -VT</t>
  </si>
  <si>
    <t>N112101023</t>
  </si>
  <si>
    <t>Đỗ Quốc</t>
  </si>
  <si>
    <t>Hưng</t>
  </si>
  <si>
    <t>25/12/1993</t>
  </si>
  <si>
    <t>Bình Định</t>
  </si>
  <si>
    <t>N112101024</t>
  </si>
  <si>
    <t>Trần Hậu Thái</t>
  </si>
  <si>
    <t>16/01/1993</t>
  </si>
  <si>
    <t>N112101025</t>
  </si>
  <si>
    <t>Bùi Tuấn</t>
  </si>
  <si>
    <t>Huy</t>
  </si>
  <si>
    <t>30/07/1993</t>
  </si>
  <si>
    <t>N112101026</t>
  </si>
  <si>
    <t>Nguyễn Mạnh</t>
  </si>
  <si>
    <t>29/12/1993</t>
  </si>
  <si>
    <t>N112101027</t>
  </si>
  <si>
    <t>Nguyễn Quốc</t>
  </si>
  <si>
    <t>Quảng Nam Đà Nẵng</t>
  </si>
  <si>
    <t>N112101028</t>
  </si>
  <si>
    <t>Nguyễn Trọng</t>
  </si>
  <si>
    <t>Khải</t>
  </si>
  <si>
    <t>26/09/1993</t>
  </si>
  <si>
    <t>N112101029</t>
  </si>
  <si>
    <t>Trần Đình</t>
  </si>
  <si>
    <t>Kiên</t>
  </si>
  <si>
    <t>22/08/1993</t>
  </si>
  <si>
    <t>Thái Bình</t>
  </si>
  <si>
    <t>N112101030</t>
  </si>
  <si>
    <t>Đặng Tiến</t>
  </si>
  <si>
    <t>Lâm</t>
  </si>
  <si>
    <t>03/06/1993</t>
  </si>
  <si>
    <t>N112101031</t>
  </si>
  <si>
    <t>Kiều Quang</t>
  </si>
  <si>
    <t>Lộc</t>
  </si>
  <si>
    <t>14/07/1993</t>
  </si>
  <si>
    <t>N112101032</t>
  </si>
  <si>
    <t>Trần Văn</t>
  </si>
  <si>
    <t>06/05/1993</t>
  </si>
  <si>
    <t>Trà Vinh</t>
  </si>
  <si>
    <t>N112101033</t>
  </si>
  <si>
    <t>Nguyễn Hoàng</t>
  </si>
  <si>
    <t>Long</t>
  </si>
  <si>
    <t>Hà Nội</t>
  </si>
  <si>
    <t>N112101034</t>
  </si>
  <si>
    <t>Nguyễn Đức</t>
  </si>
  <si>
    <t>Mạnh</t>
  </si>
  <si>
    <t>05/03/1993</t>
  </si>
  <si>
    <t>Nghệ An</t>
  </si>
  <si>
    <t>N112101035</t>
  </si>
  <si>
    <t>Bùi Văn</t>
  </si>
  <si>
    <t>Minh</t>
  </si>
  <si>
    <t>18/02/1993</t>
  </si>
  <si>
    <t>N112101036</t>
  </si>
  <si>
    <t>Đặng Nhân</t>
  </si>
  <si>
    <t>Nghĩa</t>
  </si>
  <si>
    <t>27/09/1993</t>
  </si>
  <si>
    <t>N112101037</t>
  </si>
  <si>
    <t>Nguyễn Khắc</t>
  </si>
  <si>
    <t>15/11/1993</t>
  </si>
  <si>
    <t>Hà Tĩnh</t>
  </si>
  <si>
    <t>N112101038</t>
  </si>
  <si>
    <t>25/03/1993</t>
  </si>
  <si>
    <t>N112101039</t>
  </si>
  <si>
    <t>Nguyễn Trung</t>
  </si>
  <si>
    <t>20/01/1993</t>
  </si>
  <si>
    <t>N112101040</t>
  </si>
  <si>
    <t>Nguyễn Văn</t>
  </si>
  <si>
    <t>Ngôn</t>
  </si>
  <si>
    <t>12/08/1993</t>
  </si>
  <si>
    <t>Thừa Thiên Huế</t>
  </si>
  <si>
    <t>N112101041</t>
  </si>
  <si>
    <t>Bùi Trọng</t>
  </si>
  <si>
    <t>Nguyên</t>
  </si>
  <si>
    <t>18/10/1993</t>
  </si>
  <si>
    <t>Nam Định</t>
  </si>
  <si>
    <t>N112101042</t>
  </si>
  <si>
    <t>Nguyễn Thị Thủy</t>
  </si>
  <si>
    <t>16/02/1993</t>
  </si>
  <si>
    <t>Phú Yên</t>
  </si>
  <si>
    <t>N112101043</t>
  </si>
  <si>
    <t>Từ Ngọc</t>
  </si>
  <si>
    <t>Nhân</t>
  </si>
  <si>
    <t>25/03/1988</t>
  </si>
  <si>
    <t>N112101044</t>
  </si>
  <si>
    <t>Hoàng Bảo</t>
  </si>
  <si>
    <t>Như</t>
  </si>
  <si>
    <t>24/10/1993</t>
  </si>
  <si>
    <t>N112101045</t>
  </si>
  <si>
    <t>Nguyễn Thành</t>
  </si>
  <si>
    <t>Phúc</t>
  </si>
  <si>
    <t>05/09/1993</t>
  </si>
  <si>
    <t>Long An</t>
  </si>
  <si>
    <t>N112101046</t>
  </si>
  <si>
    <t>Quang</t>
  </si>
  <si>
    <t>N112101047</t>
  </si>
  <si>
    <t>Trần Minh</t>
  </si>
  <si>
    <t>21/03/1993</t>
  </si>
  <si>
    <t>N112101048</t>
  </si>
  <si>
    <t>Hồ Ngọc</t>
  </si>
  <si>
    <t>Sơn</t>
  </si>
  <si>
    <t>23/07/1993</t>
  </si>
  <si>
    <t>Bình Trị Thiên</t>
  </si>
  <si>
    <t>N112101049</t>
  </si>
  <si>
    <t>Trương Tiến</t>
  </si>
  <si>
    <t>Sỹ</t>
  </si>
  <si>
    <t>20/11/1993</t>
  </si>
  <si>
    <t>An Giang</t>
  </si>
  <si>
    <t>N112101050</t>
  </si>
  <si>
    <t>Nguyễn Đăng Minh</t>
  </si>
  <si>
    <t>Tâm</t>
  </si>
  <si>
    <t>N112101051</t>
  </si>
  <si>
    <t>Văn Bá</t>
  </si>
  <si>
    <t>20/10/1993</t>
  </si>
  <si>
    <t>N112101052</t>
  </si>
  <si>
    <t>Nguyễn Trần</t>
  </si>
  <si>
    <t>Tân</t>
  </si>
  <si>
    <t>02/11/1992</t>
  </si>
  <si>
    <t>N112101053</t>
  </si>
  <si>
    <t>Lê Tấn</t>
  </si>
  <si>
    <t>Thịnh</t>
  </si>
  <si>
    <t>20/12/1993</t>
  </si>
  <si>
    <t>N112101054</t>
  </si>
  <si>
    <t>Ngô Văn</t>
  </si>
  <si>
    <t>11/04/1993</t>
  </si>
  <si>
    <t>N112101055</t>
  </si>
  <si>
    <t>Phạm Văn</t>
  </si>
  <si>
    <t>01/07/1993</t>
  </si>
  <si>
    <t>N112101056</t>
  </si>
  <si>
    <t>Trần Đăng</t>
  </si>
  <si>
    <t>Thông</t>
  </si>
  <si>
    <t>30/01/1993</t>
  </si>
  <si>
    <t>N112101057</t>
  </si>
  <si>
    <t>Vũ Đình Trung</t>
  </si>
  <si>
    <t>Tín</t>
  </si>
  <si>
    <t>09/03/1993</t>
  </si>
  <si>
    <t>N112101058</t>
  </si>
  <si>
    <t>Hoàng Phước</t>
  </si>
  <si>
    <t>Toàn</t>
  </si>
  <si>
    <t>21/06/1993</t>
  </si>
  <si>
    <t>N112101059</t>
  </si>
  <si>
    <t>Trọng</t>
  </si>
  <si>
    <t>11/09/1993</t>
  </si>
  <si>
    <t>N112101060</t>
  </si>
  <si>
    <t>Lê Khả</t>
  </si>
  <si>
    <t>Tuấn</t>
  </si>
  <si>
    <t>N112101061</t>
  </si>
  <si>
    <t>Lữ Thanh</t>
  </si>
  <si>
    <t>Tùng</t>
  </si>
  <si>
    <t>Sông Bé</t>
  </si>
  <si>
    <t>N112101062</t>
  </si>
  <si>
    <t>Trần Thị Hồng</t>
  </si>
  <si>
    <t>Tươi</t>
  </si>
  <si>
    <t>05/07/1993</t>
  </si>
  <si>
    <t>Quảng Bình</t>
  </si>
  <si>
    <t>N112101063</t>
  </si>
  <si>
    <t>Lê Thị</t>
  </si>
  <si>
    <t>Tuyến</t>
  </si>
  <si>
    <t>23/06/1993</t>
  </si>
  <si>
    <t>N112101064</t>
  </si>
  <si>
    <t>Phạm Thị Kim</t>
  </si>
  <si>
    <t>13/12/1993</t>
  </si>
  <si>
    <t>Kiên Giang</t>
  </si>
  <si>
    <t>N112101065</t>
  </si>
  <si>
    <t>Võ Thị Thanh</t>
  </si>
  <si>
    <t>Tuyền</t>
  </si>
  <si>
    <t>11/10/1993</t>
  </si>
  <si>
    <t>Tây Ninh</t>
  </si>
  <si>
    <t>N112101066</t>
  </si>
  <si>
    <t>Việt</t>
  </si>
  <si>
    <t>18/12/1993</t>
  </si>
  <si>
    <t>N112101067</t>
  </si>
  <si>
    <t>Lê Bá</t>
  </si>
  <si>
    <t>Vương</t>
  </si>
  <si>
    <t>07/06/1993</t>
  </si>
  <si>
    <t>N102101018</t>
  </si>
  <si>
    <t>Trần Thanh</t>
  </si>
  <si>
    <t>02/06/1992</t>
  </si>
  <si>
    <t>K2010</t>
  </si>
  <si>
    <t>N102101027</t>
  </si>
  <si>
    <t>Đào Mạnh</t>
  </si>
  <si>
    <t>16/04/1990</t>
  </si>
  <si>
    <t>N102101028</t>
  </si>
  <si>
    <t>Nguyễn Ngọc</t>
  </si>
  <si>
    <t>15/09/1991</t>
  </si>
  <si>
    <t>N102101051</t>
  </si>
  <si>
    <t>Vũ Tấn</t>
  </si>
  <si>
    <t>Phát</t>
  </si>
  <si>
    <t>28/10/1992</t>
  </si>
  <si>
    <t>Tp. Hồ Chí Minh</t>
  </si>
  <si>
    <t>N102101068</t>
  </si>
  <si>
    <t>Ngô Trung</t>
  </si>
  <si>
    <t>Tiến</t>
  </si>
  <si>
    <t>Đăk Lăk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</si>
  <si>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</si>
  <si>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</si>
  <si>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</si>
  <si>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</si>
  <si>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</si>
  <si>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</si>
  <si>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</si>
  <si>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</si>
  <si>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</si>
  <si>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</si>
  <si>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NƠI SINH</t>
  </si>
  <si>
    <t>Đại số</t>
  </si>
  <si>
    <t>Thi lần 2</t>
  </si>
  <si>
    <t>TK MÔN</t>
  </si>
  <si>
    <t>Giải tích 1</t>
  </si>
  <si>
    <t>Tin học đại cương</t>
  </si>
  <si>
    <t>GDTC1</t>
  </si>
  <si>
    <t>ĐTB HK1</t>
  </si>
  <si>
    <t>Xếp loại HK1</t>
  </si>
  <si>
    <t>TRƯỞNG PHÒNG GIÁO VỤ &amp; CÔNG TÁC SINH VIÊN</t>
  </si>
  <si>
    <t>ThS. Vũ Mạnh Tường</t>
  </si>
  <si>
    <t>BẢNG ĐIỂM TỔNG HỢP - HỌC KỲ I - NĂM HỌC 2011-2012</t>
  </si>
  <si>
    <t>LỚP D11CQVT01-N - HỆ ĐẠI HỌC CHÍNH QUY - NGÀNH KỸ THUẬT ĐIỆN TỬ TRUYỀN THÔNG - KHÓA 2011-2016</t>
  </si>
  <si>
    <t>CÁN BỘ GIÁO VỤ</t>
  </si>
  <si>
    <t>Bùi Thị Hoài</t>
  </si>
  <si>
    <t>Những NLCB của CN Mác-Lênin P1</t>
  </si>
  <si>
    <t>TT</t>
  </si>
  <si>
    <t>HỌ</t>
  </si>
  <si>
    <t>TÊN</t>
  </si>
  <si>
    <t>MÃ
SINH VIÊN</t>
  </si>
  <si>
    <t>NGÀY 
SINH</t>
  </si>
  <si>
    <t>GIỚI TÍNH</t>
  </si>
  <si>
    <t>Tiếng Anh 1</t>
  </si>
  <si>
    <t>TpHCM, ngày      tháng    năm 2012</t>
  </si>
  <si>
    <t>TL. GIÁM ĐỐC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</si>
  <si>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</si>
  <si>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</si>
  <si>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</si>
  <si>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BẢNG ĐIỂM TỔNG HỢP NĂM THỨ NHẤT (2011-2012)</t>
  </si>
  <si>
    <t>Những NLCB của CN Mác-Lênin P2</t>
  </si>
  <si>
    <t>Tiếng Anh 2</t>
  </si>
  <si>
    <t>GDTC2</t>
  </si>
  <si>
    <t>ĐTB NĂM 1</t>
  </si>
  <si>
    <t>XẾP LOẠI</t>
  </si>
  <si>
    <t>SỐ MÔN &lt;5</t>
  </si>
  <si>
    <t>SỐ ĐVHT&lt;5</t>
  </si>
  <si>
    <t>XÉT LÊN LỚP</t>
  </si>
  <si>
    <t>SỐ ĐVHT</t>
  </si>
  <si>
    <t>Người lập biểu: Bùi Thị Hoài</t>
  </si>
  <si>
    <t>BẢNG ĐIỂM TỔNG HỢP - HỌC KỲ 2- NĂM HỌC 2011-2012</t>
  </si>
  <si>
    <t>QNĐN</t>
  </si>
  <si>
    <t>Giải tích 2</t>
  </si>
  <si>
    <t>Xác suất thống kê</t>
  </si>
  <si>
    <t>ĐTB HK2</t>
  </si>
  <si>
    <t>Xếp loại HK2</t>
  </si>
  <si>
    <t>Vật lý A1 &amp; TN</t>
  </si>
  <si>
    <t>Học tiếp</t>
  </si>
  <si>
    <t>Khá</t>
  </si>
  <si>
    <t>Kém</t>
  </si>
  <si>
    <t>Thôi học</t>
  </si>
  <si>
    <t>Trung Bình</t>
  </si>
  <si>
    <t>Yếu</t>
  </si>
  <si>
    <t>Ngừng học</t>
  </si>
  <si>
    <t>Giỏi</t>
  </si>
  <si>
    <t>TBK</t>
  </si>
  <si>
    <t>TB</t>
  </si>
  <si>
    <t>5.21</t>
  </si>
  <si>
    <t>6.07</t>
  </si>
  <si>
    <t>7.40</t>
  </si>
  <si>
    <t>7.33</t>
  </si>
  <si>
    <t>6.00</t>
  </si>
  <si>
    <t>2.93</t>
  </si>
  <si>
    <t>3.33</t>
  </si>
  <si>
    <t>5.83</t>
  </si>
  <si>
    <t>5.71</t>
  </si>
  <si>
    <t>7.50</t>
  </si>
  <si>
    <t>6.02</t>
  </si>
  <si>
    <t>4.62</t>
  </si>
  <si>
    <t>5.33</t>
  </si>
  <si>
    <t>6.05</t>
  </si>
  <si>
    <t>2.14</t>
  </si>
  <si>
    <t>0.79</t>
  </si>
  <si>
    <t>7.48</t>
  </si>
  <si>
    <t>6.29</t>
  </si>
  <si>
    <t>5.62</t>
  </si>
  <si>
    <t>5.88</t>
  </si>
  <si>
    <t>5.74</t>
  </si>
  <si>
    <t>6.26</t>
  </si>
  <si>
    <t>6.71</t>
  </si>
  <si>
    <t>6.31</t>
  </si>
  <si>
    <t>6.60</t>
  </si>
  <si>
    <t>6.83</t>
  </si>
  <si>
    <t>5.79</t>
  </si>
  <si>
    <t>4.67</t>
  </si>
  <si>
    <t>7.45</t>
  </si>
  <si>
    <t>6.43</t>
  </si>
  <si>
    <t>6.64</t>
  </si>
  <si>
    <t>6.24</t>
  </si>
  <si>
    <t>6.81</t>
  </si>
  <si>
    <t>6.19</t>
  </si>
  <si>
    <t>0.00</t>
  </si>
  <si>
    <t>4.24</t>
  </si>
  <si>
    <t>5.40</t>
  </si>
  <si>
    <t>3.98</t>
  </si>
  <si>
    <t>5.98</t>
  </si>
  <si>
    <t>8.00</t>
  </si>
  <si>
    <t>6.40</t>
  </si>
  <si>
    <t>6.57</t>
  </si>
  <si>
    <t>6.76</t>
  </si>
  <si>
    <t>6.52</t>
  </si>
  <si>
    <t>6.38</t>
  </si>
  <si>
    <t>5.69</t>
  </si>
  <si>
    <t>7.00</t>
  </si>
  <si>
    <t>7.69</t>
  </si>
  <si>
    <t>6.12</t>
  </si>
  <si>
    <t>5.45</t>
  </si>
  <si>
    <t>5.52</t>
  </si>
  <si>
    <t>7.12</t>
  </si>
  <si>
    <t>6.88</t>
  </si>
  <si>
    <t>6.50</t>
  </si>
  <si>
    <t>6.62</t>
  </si>
  <si>
    <t>6.48</t>
  </si>
  <si>
    <t>7.19</t>
  </si>
  <si>
    <t>4.74</t>
  </si>
  <si>
    <t>0.36</t>
  </si>
  <si>
    <t>trung bình khá</t>
  </si>
  <si>
    <t>M</t>
  </si>
  <si>
    <t>Điểm Hoàng thi cùng D11:</t>
  </si>
  <si>
    <t>điểm ĐM Hoàng thi cùng D11:</t>
  </si>
  <si>
    <t>TL. GIÁM ĐỐC HỌC VIỆN CNBCVT</t>
  </si>
  <si>
    <t>TP. GIÁO VỤ &amp; CÔNG TÁC SINH VIÊN - CƠ SỞ TP.HCM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</si>
</sst>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62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name val="VNI-Times"/>
      <family val="0"/>
    </font>
    <font>
      <sz val="9"/>
      <name val="Times New Roman"/>
      <family val="1"/>
    </font>
    <font>
      <sz val="12"/>
      <name val="VNI-Arial Rounde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VNI-Arial Rounded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sz val="8"/>
      <name val="Tahoma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sz val="10"/>
      <color indexed="8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VNI-Time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>
      <alignment vertical="top"/>
      <protection/>
    </xf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8" fillId="0" borderId="0" xfId="89" applyFont="1" applyBorder="1" applyAlignment="1">
      <alignment horizontal="center" vertical="top"/>
      <protection/>
    </xf>
    <xf numFmtId="0" fontId="29" fillId="0" borderId="0" xfId="76" applyFont="1">
      <alignment/>
      <protection/>
    </xf>
    <xf numFmtId="0" fontId="23" fillId="0" borderId="0" xfId="89" applyBorder="1">
      <alignment vertical="top"/>
      <protection/>
    </xf>
    <xf numFmtId="49" fontId="23" fillId="0" borderId="0" xfId="89" applyNumberFormat="1" applyBorder="1">
      <alignment vertical="top"/>
      <protection/>
    </xf>
    <xf numFmtId="0" fontId="23" fillId="0" borderId="0" xfId="89" applyFill="1" applyBorder="1">
      <alignment vertical="top"/>
      <protection/>
    </xf>
    <xf numFmtId="0" fontId="23" fillId="0" borderId="0" xfId="89" applyBorder="1" applyAlignment="1">
      <alignment vertical="top"/>
      <protection/>
    </xf>
    <xf numFmtId="0" fontId="23" fillId="0" borderId="0" xfId="89" applyFont="1" applyBorder="1">
      <alignment vertical="top"/>
      <protection/>
    </xf>
    <xf numFmtId="0" fontId="30" fillId="0" borderId="0" xfId="89" applyFont="1" applyBorder="1">
      <alignment vertical="top"/>
      <protection/>
    </xf>
    <xf numFmtId="0" fontId="28" fillId="24" borderId="10" xfId="89" applyFont="1" applyFill="1" applyBorder="1" applyAlignment="1">
      <alignment horizontal="center" vertical="center" wrapText="1" readingOrder="1"/>
      <protection/>
    </xf>
    <xf numFmtId="0" fontId="32" fillId="24" borderId="10" xfId="89" applyFont="1" applyFill="1" applyBorder="1" applyAlignment="1">
      <alignment horizontal="center" vertical="center" wrapText="1" readingOrder="1"/>
      <protection/>
    </xf>
    <xf numFmtId="0" fontId="32" fillId="24" borderId="11" xfId="89" applyFont="1" applyFill="1" applyBorder="1" applyAlignment="1">
      <alignment horizontal="center" vertical="center" wrapText="1" readingOrder="1"/>
      <protection/>
    </xf>
    <xf numFmtId="0" fontId="33" fillId="24" borderId="12" xfId="89" applyFont="1" applyFill="1" applyBorder="1" applyAlignment="1">
      <alignment horizontal="left" vertical="center" wrapText="1" readingOrder="1"/>
      <protection/>
    </xf>
    <xf numFmtId="49" fontId="32" fillId="24" borderId="10" xfId="89" applyNumberFormat="1" applyFont="1" applyFill="1" applyBorder="1" applyAlignment="1">
      <alignment horizontal="center" vertical="center" wrapText="1" readingOrder="1"/>
      <protection/>
    </xf>
    <xf numFmtId="0" fontId="32" fillId="0" borderId="10" xfId="89" applyFont="1" applyFill="1" applyBorder="1" applyAlignment="1">
      <alignment horizontal="center" vertical="center" wrapText="1" readingOrder="1"/>
      <protection/>
    </xf>
    <xf numFmtId="0" fontId="34" fillId="0" borderId="0" xfId="76" applyFont="1">
      <alignment/>
      <protection/>
    </xf>
    <xf numFmtId="198" fontId="35" fillId="24" borderId="13" xfId="89" applyNumberFormat="1" applyFont="1" applyFill="1" applyBorder="1" applyAlignment="1">
      <alignment horizontal="center" vertical="center" wrapText="1"/>
      <protection/>
    </xf>
    <xf numFmtId="198" fontId="35" fillId="24" borderId="14" xfId="89" applyNumberFormat="1" applyFont="1" applyFill="1" applyBorder="1" applyAlignment="1">
      <alignment horizontal="center" vertical="center" wrapText="1"/>
      <protection/>
    </xf>
    <xf numFmtId="0" fontId="36" fillId="0" borderId="15" xfId="76" applyFont="1" applyBorder="1" applyAlignment="1">
      <alignment vertical="center" wrapText="1"/>
      <protection/>
    </xf>
    <xf numFmtId="0" fontId="33" fillId="0" borderId="16" xfId="76" applyFont="1" applyBorder="1" applyAlignment="1">
      <alignment vertical="center" wrapText="1"/>
      <protection/>
    </xf>
    <xf numFmtId="49" fontId="36" fillId="0" borderId="14" xfId="76" applyNumberFormat="1" applyFont="1" applyBorder="1" applyAlignment="1">
      <alignment horizontal="center" vertical="center" wrapText="1"/>
      <protection/>
    </xf>
    <xf numFmtId="49" fontId="35" fillId="0" borderId="14" xfId="0" applyNumberFormat="1" applyFont="1" applyFill="1" applyBorder="1" applyAlignment="1">
      <alignment horizontal="center" vertical="center"/>
    </xf>
    <xf numFmtId="0" fontId="36" fillId="0" borderId="14" xfId="76" applyFont="1" applyFill="1" applyBorder="1" applyAlignment="1">
      <alignment horizontal="center" vertical="center" wrapText="1"/>
      <protection/>
    </xf>
    <xf numFmtId="0" fontId="37" fillId="0" borderId="14" xfId="76" applyFont="1" applyBorder="1" applyAlignment="1">
      <alignment horizontal="center" vertical="center" wrapText="1"/>
      <protection/>
    </xf>
    <xf numFmtId="198" fontId="35" fillId="24" borderId="17" xfId="89" applyNumberFormat="1" applyFont="1" applyFill="1" applyBorder="1" applyAlignment="1">
      <alignment horizontal="center" vertical="center" wrapText="1"/>
      <protection/>
    </xf>
    <xf numFmtId="0" fontId="36" fillId="0" borderId="18" xfId="76" applyFont="1" applyBorder="1" applyAlignment="1">
      <alignment vertical="center" wrapText="1"/>
      <protection/>
    </xf>
    <xf numFmtId="0" fontId="33" fillId="0" borderId="19" xfId="76" applyFont="1" applyBorder="1" applyAlignment="1">
      <alignment vertical="center" wrapText="1"/>
      <protection/>
    </xf>
    <xf numFmtId="49" fontId="35" fillId="0" borderId="17" xfId="76" applyNumberFormat="1" applyFont="1" applyBorder="1" applyAlignment="1">
      <alignment horizontal="center" vertical="center" wrapText="1"/>
      <protection/>
    </xf>
    <xf numFmtId="49" fontId="35" fillId="0" borderId="17" xfId="0" applyNumberFormat="1" applyFont="1" applyFill="1" applyBorder="1" applyAlignment="1">
      <alignment horizontal="center" vertical="center"/>
    </xf>
    <xf numFmtId="0" fontId="36" fillId="0" borderId="17" xfId="76" applyFont="1" applyFill="1" applyBorder="1" applyAlignment="1">
      <alignment horizontal="center" vertical="center" wrapText="1"/>
      <protection/>
    </xf>
    <xf numFmtId="0" fontId="37" fillId="0" borderId="17" xfId="76" applyFont="1" applyBorder="1" applyAlignment="1">
      <alignment horizontal="center" vertical="center" wrapText="1"/>
      <protection/>
    </xf>
    <xf numFmtId="49" fontId="36" fillId="0" borderId="17" xfId="76" applyNumberFormat="1" applyFont="1" applyBorder="1" applyAlignment="1">
      <alignment horizontal="center" vertical="center" wrapText="1"/>
      <protection/>
    </xf>
    <xf numFmtId="0" fontId="35" fillId="0" borderId="18" xfId="76" applyFont="1" applyFill="1" applyBorder="1" applyAlignment="1">
      <alignment vertical="center" wrapText="1"/>
      <protection/>
    </xf>
    <xf numFmtId="0" fontId="35" fillId="0" borderId="17" xfId="76" applyFont="1" applyFill="1" applyBorder="1" applyAlignment="1">
      <alignment horizontal="center" vertical="center" wrapText="1"/>
      <protection/>
    </xf>
    <xf numFmtId="0" fontId="35" fillId="0" borderId="18" xfId="76" applyFont="1" applyBorder="1" applyAlignment="1">
      <alignment vertical="center" wrapText="1"/>
      <protection/>
    </xf>
    <xf numFmtId="49" fontId="35" fillId="25" borderId="17" xfId="76" applyNumberFormat="1" applyFont="1" applyFill="1" applyBorder="1" applyAlignment="1">
      <alignment horizontal="center" vertical="center" wrapText="1"/>
      <protection/>
    </xf>
    <xf numFmtId="0" fontId="38" fillId="0" borderId="0" xfId="76" applyFont="1">
      <alignment/>
      <protection/>
    </xf>
    <xf numFmtId="0" fontId="39" fillId="0" borderId="0" xfId="76" applyFont="1">
      <alignment/>
      <protection/>
    </xf>
    <xf numFmtId="0" fontId="33" fillId="0" borderId="19" xfId="76" applyFont="1" applyFill="1" applyBorder="1" applyAlignment="1">
      <alignment vertical="center" wrapText="1"/>
      <protection/>
    </xf>
    <xf numFmtId="0" fontId="35" fillId="25" borderId="18" xfId="76" applyFont="1" applyFill="1" applyBorder="1" applyAlignment="1">
      <alignment vertical="center" wrapText="1"/>
      <protection/>
    </xf>
    <xf numFmtId="0" fontId="33" fillId="25" borderId="19" xfId="76" applyFont="1" applyFill="1" applyBorder="1" applyAlignment="1">
      <alignment vertical="center" wrapText="1"/>
      <protection/>
    </xf>
    <xf numFmtId="198" fontId="35" fillId="24" borderId="20" xfId="89" applyNumberFormat="1" applyFont="1" applyFill="1" applyBorder="1" applyAlignment="1">
      <alignment horizontal="center" vertical="center" wrapText="1"/>
      <protection/>
    </xf>
    <xf numFmtId="0" fontId="35" fillId="0" borderId="21" xfId="76" applyFont="1" applyFill="1" applyBorder="1" applyAlignment="1">
      <alignment vertical="center" wrapText="1"/>
      <protection/>
    </xf>
    <xf numFmtId="0" fontId="33" fillId="0" borderId="22" xfId="76" applyFont="1" applyBorder="1" applyAlignment="1">
      <alignment vertical="center" wrapText="1"/>
      <protection/>
    </xf>
    <xf numFmtId="49" fontId="35" fillId="0" borderId="20" xfId="76" applyNumberFormat="1" applyFont="1" applyBorder="1" applyAlignment="1">
      <alignment horizontal="center" vertical="center" wrapText="1"/>
      <protection/>
    </xf>
    <xf numFmtId="49" fontId="35" fillId="0" borderId="20" xfId="0" applyNumberFormat="1" applyFont="1" applyFill="1" applyBorder="1" applyAlignment="1">
      <alignment horizontal="center" vertical="center"/>
    </xf>
    <xf numFmtId="0" fontId="35" fillId="0" borderId="20" xfId="76" applyFont="1" applyFill="1" applyBorder="1" applyAlignment="1">
      <alignment horizontal="center" vertical="center" wrapText="1"/>
      <protection/>
    </xf>
    <xf numFmtId="0" fontId="37" fillId="0" borderId="20" xfId="76" applyFont="1" applyBorder="1" applyAlignment="1">
      <alignment horizontal="center" vertical="center" wrapText="1"/>
      <protection/>
    </xf>
    <xf numFmtId="198" fontId="36" fillId="24" borderId="17" xfId="89" applyNumberFormat="1" applyFont="1" applyFill="1" applyBorder="1" applyAlignment="1">
      <alignment horizontal="center" vertical="center" wrapText="1"/>
      <protection/>
    </xf>
    <xf numFmtId="0" fontId="36" fillId="0" borderId="17" xfId="0" applyFont="1" applyFill="1" applyBorder="1" applyAlignment="1">
      <alignment horizontal="center" vertical="center"/>
    </xf>
    <xf numFmtId="49" fontId="36" fillId="0" borderId="18" xfId="75" applyNumberFormat="1" applyFont="1" applyFill="1" applyBorder="1" applyAlignment="1">
      <alignment horizontal="left" vertical="center"/>
      <protection/>
    </xf>
    <xf numFmtId="49" fontId="33" fillId="0" borderId="19" xfId="75" applyNumberFormat="1" applyFont="1" applyFill="1" applyBorder="1" applyAlignment="1">
      <alignment horizontal="left" vertical="center"/>
      <protection/>
    </xf>
    <xf numFmtId="49" fontId="36" fillId="0" borderId="17" xfId="75" applyNumberFormat="1" applyFont="1" applyFill="1" applyBorder="1" applyAlignment="1">
      <alignment horizontal="center" vertical="center"/>
      <protection/>
    </xf>
    <xf numFmtId="0" fontId="36" fillId="0" borderId="17" xfId="76" applyFont="1" applyBorder="1" applyAlignment="1">
      <alignment horizontal="center" vertical="center"/>
      <protection/>
    </xf>
    <xf numFmtId="0" fontId="40" fillId="0" borderId="0" xfId="76" applyFont="1">
      <alignment/>
      <protection/>
    </xf>
    <xf numFmtId="0" fontId="36" fillId="0" borderId="17" xfId="74" applyFont="1" applyFill="1" applyBorder="1" applyAlignment="1">
      <alignment horizontal="center" vertical="center"/>
      <protection/>
    </xf>
    <xf numFmtId="0" fontId="36" fillId="0" borderId="0" xfId="76" applyFont="1">
      <alignment/>
      <protection/>
    </xf>
    <xf numFmtId="0" fontId="5" fillId="0" borderId="0" xfId="76" applyFont="1">
      <alignment/>
      <protection/>
    </xf>
    <xf numFmtId="198" fontId="36" fillId="24" borderId="23" xfId="89" applyNumberFormat="1" applyFont="1" applyFill="1" applyBorder="1" applyAlignment="1">
      <alignment horizontal="center" vertical="center" wrapText="1"/>
      <protection/>
    </xf>
    <xf numFmtId="0" fontId="36" fillId="0" borderId="23" xfId="0" applyFont="1" applyFill="1" applyBorder="1" applyAlignment="1">
      <alignment horizontal="center" vertical="center"/>
    </xf>
    <xf numFmtId="49" fontId="36" fillId="0" borderId="24" xfId="75" applyNumberFormat="1" applyFont="1" applyFill="1" applyBorder="1" applyAlignment="1">
      <alignment horizontal="left" vertical="center"/>
      <protection/>
    </xf>
    <xf numFmtId="49" fontId="33" fillId="0" borderId="25" xfId="75" applyNumberFormat="1" applyFont="1" applyFill="1" applyBorder="1" applyAlignment="1">
      <alignment horizontal="left" vertical="center"/>
      <protection/>
    </xf>
    <xf numFmtId="49" fontId="36" fillId="0" borderId="23" xfId="76" applyNumberFormat="1" applyFont="1" applyBorder="1" applyAlignment="1">
      <alignment horizontal="center" vertical="center" wrapText="1"/>
      <protection/>
    </xf>
    <xf numFmtId="49" fontId="36" fillId="0" borderId="23" xfId="75" applyNumberFormat="1" applyFont="1" applyFill="1" applyBorder="1" applyAlignment="1">
      <alignment horizontal="center" vertical="center"/>
      <protection/>
    </xf>
    <xf numFmtId="0" fontId="36" fillId="0" borderId="23" xfId="76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76">
      <alignment/>
      <protection/>
    </xf>
    <xf numFmtId="0" fontId="1" fillId="0" borderId="0" xfId="76" applyBorder="1">
      <alignment/>
      <protection/>
    </xf>
    <xf numFmtId="0" fontId="30" fillId="0" borderId="0" xfId="76" applyFont="1" applyBorder="1">
      <alignment/>
      <protection/>
    </xf>
    <xf numFmtId="49" fontId="1" fillId="0" borderId="0" xfId="76" applyNumberFormat="1">
      <alignment/>
      <protection/>
    </xf>
    <xf numFmtId="0" fontId="1" fillId="0" borderId="0" xfId="76" applyFill="1">
      <alignment/>
      <protection/>
    </xf>
    <xf numFmtId="0" fontId="0" fillId="0" borderId="0" xfId="0" applyFill="1" applyAlignment="1">
      <alignment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182" fontId="29" fillId="0" borderId="14" xfId="0" applyNumberFormat="1" applyFont="1" applyFill="1" applyBorder="1" applyAlignment="1">
      <alignment horizontal="center" vertical="center"/>
    </xf>
    <xf numFmtId="49" fontId="29" fillId="0" borderId="14" xfId="81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182" fontId="29" fillId="0" borderId="17" xfId="0" applyNumberFormat="1" applyFont="1" applyFill="1" applyBorder="1" applyAlignment="1">
      <alignment horizontal="center" vertical="center"/>
    </xf>
    <xf numFmtId="49" fontId="29" fillId="0" borderId="17" xfId="81" applyNumberFormat="1" applyFont="1" applyFill="1" applyBorder="1" applyAlignment="1">
      <alignment horizontal="center" vertical="center" wrapText="1"/>
    </xf>
    <xf numFmtId="0" fontId="5" fillId="0" borderId="0" xfId="82" applyFont="1" applyFill="1">
      <alignment/>
      <protection/>
    </xf>
    <xf numFmtId="0" fontId="4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5" fillId="0" borderId="0" xfId="82" applyFont="1" applyFill="1" applyBorder="1">
      <alignment/>
      <protection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0" xfId="84" applyFont="1" applyFill="1" applyAlignment="1">
      <alignment horizontal="center"/>
      <protection/>
    </xf>
    <xf numFmtId="0" fontId="48" fillId="0" borderId="0" xfId="84" applyFont="1" applyFill="1" applyAlignment="1">
      <alignment horizontal="center"/>
      <protection/>
    </xf>
    <xf numFmtId="0" fontId="43" fillId="0" borderId="0" xfId="82" applyNumberFormat="1" applyFont="1" applyFill="1" applyAlignment="1">
      <alignment horizontal="center"/>
      <protection/>
    </xf>
    <xf numFmtId="0" fontId="5" fillId="0" borderId="0" xfId="82" applyNumberFormat="1" applyFont="1" applyFill="1" applyBorder="1">
      <alignment/>
      <protection/>
    </xf>
    <xf numFmtId="0" fontId="5" fillId="0" borderId="0" xfId="82" applyNumberFormat="1" applyFont="1" applyFill="1">
      <alignment/>
      <protection/>
    </xf>
    <xf numFmtId="0" fontId="43" fillId="0" borderId="0" xfId="82" applyFont="1" applyFill="1" applyAlignment="1">
      <alignment horizontal="center"/>
      <protection/>
    </xf>
    <xf numFmtId="0" fontId="46" fillId="0" borderId="0" xfId="82" applyFont="1" applyFill="1" applyBorder="1" applyAlignment="1">
      <alignment horizontal="center"/>
      <protection/>
    </xf>
    <xf numFmtId="0" fontId="29" fillId="0" borderId="14" xfId="82" applyFont="1" applyFill="1" applyBorder="1" applyAlignment="1">
      <alignment horizontal="center" vertical="center"/>
      <protection/>
    </xf>
    <xf numFmtId="1" fontId="29" fillId="0" borderId="14" xfId="82" applyNumberFormat="1" applyFont="1" applyFill="1" applyBorder="1" applyAlignment="1">
      <alignment horizontal="center" vertical="center"/>
      <protection/>
    </xf>
    <xf numFmtId="0" fontId="29" fillId="0" borderId="17" xfId="82" applyFont="1" applyFill="1" applyBorder="1" applyAlignment="1">
      <alignment horizontal="center" vertical="center"/>
      <protection/>
    </xf>
    <xf numFmtId="1" fontId="29" fillId="0" borderId="17" xfId="82" applyNumberFormat="1" applyFont="1" applyFill="1" applyBorder="1" applyAlignment="1">
      <alignment horizontal="center" vertical="center"/>
      <protection/>
    </xf>
    <xf numFmtId="0" fontId="29" fillId="0" borderId="23" xfId="0" applyFont="1" applyFill="1" applyBorder="1" applyAlignment="1">
      <alignment horizontal="center" vertical="center"/>
    </xf>
    <xf numFmtId="1" fontId="29" fillId="0" borderId="23" xfId="8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82" applyFont="1" applyFill="1" applyAlignment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0" fontId="5" fillId="0" borderId="0" xfId="82" applyFont="1" applyFill="1" applyAlignment="1">
      <alignment horizontal="center"/>
      <protection/>
    </xf>
    <xf numFmtId="0" fontId="44" fillId="0" borderId="0" xfId="0" applyFont="1" applyFill="1" applyAlignment="1">
      <alignment horizontal="center"/>
    </xf>
    <xf numFmtId="0" fontId="47" fillId="0" borderId="0" xfId="82" applyFont="1" applyFill="1" applyBorder="1" applyAlignment="1">
      <alignment horizontal="center"/>
      <protection/>
    </xf>
    <xf numFmtId="2" fontId="48" fillId="0" borderId="14" xfId="82" applyNumberFormat="1" applyFont="1" applyFill="1" applyBorder="1" applyAlignment="1">
      <alignment horizontal="center" vertical="center" wrapText="1"/>
      <protection/>
    </xf>
    <xf numFmtId="0" fontId="48" fillId="0" borderId="14" xfId="77" applyFont="1" applyFill="1" applyBorder="1" applyAlignment="1">
      <alignment horizontal="center" vertical="center"/>
      <protection/>
    </xf>
    <xf numFmtId="2" fontId="48" fillId="0" borderId="17" xfId="82" applyNumberFormat="1" applyFont="1" applyFill="1" applyBorder="1" applyAlignment="1">
      <alignment horizontal="center" vertical="center" wrapText="1"/>
      <protection/>
    </xf>
    <xf numFmtId="0" fontId="48" fillId="0" borderId="17" xfId="77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/>
    </xf>
    <xf numFmtId="0" fontId="29" fillId="0" borderId="23" xfId="82" applyFont="1" applyFill="1" applyBorder="1" applyAlignment="1">
      <alignment horizontal="center" vertical="center"/>
      <protection/>
    </xf>
    <xf numFmtId="2" fontId="48" fillId="0" borderId="23" xfId="82" applyNumberFormat="1" applyFont="1" applyFill="1" applyBorder="1" applyAlignment="1">
      <alignment horizontal="center" vertical="center" wrapText="1"/>
      <protection/>
    </xf>
    <xf numFmtId="0" fontId="48" fillId="0" borderId="23" xfId="77" applyFont="1" applyFill="1" applyBorder="1" applyAlignment="1">
      <alignment horizontal="center" vertical="center"/>
      <protection/>
    </xf>
    <xf numFmtId="0" fontId="29" fillId="0" borderId="24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182" fontId="29" fillId="0" borderId="23" xfId="0" applyNumberFormat="1" applyFont="1" applyFill="1" applyBorder="1" applyAlignment="1">
      <alignment horizontal="center" vertical="center"/>
    </xf>
    <xf numFmtId="49" fontId="29" fillId="0" borderId="23" xfId="8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>
      <alignment horizontal="center" vertical="center"/>
    </xf>
    <xf numFmtId="49" fontId="29" fillId="0" borderId="0" xfId="81" applyNumberFormat="1" applyFont="1" applyFill="1" applyBorder="1" applyAlignment="1">
      <alignment horizontal="center" vertical="center" wrapText="1"/>
    </xf>
    <xf numFmtId="0" fontId="29" fillId="0" borderId="0" xfId="82" applyFont="1" applyFill="1" applyBorder="1" applyAlignment="1">
      <alignment horizontal="center" vertical="center"/>
      <protection/>
    </xf>
    <xf numFmtId="1" fontId="29" fillId="0" borderId="0" xfId="82" applyNumberFormat="1" applyFont="1" applyFill="1" applyBorder="1" applyAlignment="1">
      <alignment horizontal="center" vertical="center"/>
      <protection/>
    </xf>
    <xf numFmtId="2" fontId="48" fillId="0" borderId="0" xfId="82" applyNumberFormat="1" applyFont="1" applyFill="1" applyBorder="1" applyAlignment="1">
      <alignment horizontal="center" vertical="center" wrapText="1"/>
      <protection/>
    </xf>
    <xf numFmtId="0" fontId="48" fillId="0" borderId="0" xfId="77" applyFont="1" applyFill="1" applyBorder="1" applyAlignment="1">
      <alignment horizontal="center" vertical="center"/>
      <protection/>
    </xf>
    <xf numFmtId="0" fontId="48" fillId="0" borderId="26" xfId="0" applyNumberFormat="1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14" fontId="48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6" fillId="0" borderId="0" xfId="82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48" fillId="0" borderId="10" xfId="83" applyFont="1" applyFill="1" applyBorder="1" applyAlignment="1">
      <alignment horizontal="center" vertical="center" wrapText="1"/>
      <protection/>
    </xf>
    <xf numFmtId="0" fontId="48" fillId="0" borderId="11" xfId="83" applyFont="1" applyFill="1" applyBorder="1" applyAlignment="1">
      <alignment horizontal="center" vertical="center" wrapText="1"/>
      <protection/>
    </xf>
    <xf numFmtId="0" fontId="48" fillId="0" borderId="12" xfId="83" applyFont="1" applyFill="1" applyBorder="1" applyAlignment="1">
      <alignment horizontal="center" vertical="center" wrapText="1"/>
      <protection/>
    </xf>
    <xf numFmtId="0" fontId="48" fillId="0" borderId="10" xfId="83" applyFont="1" applyFill="1" applyBorder="1" applyAlignment="1">
      <alignment horizontal="center" vertical="center" textRotation="90" wrapText="1"/>
      <protection/>
    </xf>
    <xf numFmtId="0" fontId="52" fillId="0" borderId="13" xfId="82" applyFont="1" applyFill="1" applyBorder="1" applyAlignment="1">
      <alignment horizontal="center" vertical="center" textRotation="90"/>
      <protection/>
    </xf>
    <xf numFmtId="0" fontId="53" fillId="0" borderId="13" xfId="82" applyFont="1" applyFill="1" applyBorder="1" applyAlignment="1">
      <alignment horizontal="center" vertical="center" textRotation="90" wrapText="1"/>
      <protection/>
    </xf>
    <xf numFmtId="0" fontId="43" fillId="0" borderId="13" xfId="82" applyFont="1" applyFill="1" applyBorder="1" applyAlignment="1">
      <alignment horizontal="center" vertical="center" textRotation="90"/>
      <protection/>
    </xf>
    <xf numFmtId="0" fontId="43" fillId="0" borderId="13" xfId="82" applyFont="1" applyFill="1" applyBorder="1" applyAlignment="1">
      <alignment horizontal="center" vertical="center" textRotation="90" wrapText="1"/>
      <protection/>
    </xf>
    <xf numFmtId="0" fontId="52" fillId="0" borderId="13" xfId="82" applyFont="1" applyFill="1" applyBorder="1" applyAlignment="1">
      <alignment horizontal="center" vertical="center" textRotation="90" wrapText="1"/>
      <protection/>
    </xf>
    <xf numFmtId="0" fontId="43" fillId="0" borderId="0" xfId="0" applyFont="1" applyFill="1" applyAlignment="1">
      <alignment horizontal="center" vertical="center"/>
    </xf>
    <xf numFmtId="1" fontId="52" fillId="0" borderId="13" xfId="82" applyNumberFormat="1" applyFont="1" applyFill="1" applyBorder="1" applyAlignment="1">
      <alignment horizontal="center" vertical="center" textRotation="90" wrapText="1"/>
      <protection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55" fillId="0" borderId="23" xfId="82" applyFont="1" applyFill="1" applyBorder="1" applyAlignment="1">
      <alignment horizontal="center" vertical="center"/>
      <protection/>
    </xf>
    <xf numFmtId="1" fontId="55" fillId="0" borderId="23" xfId="82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36" fillId="0" borderId="0" xfId="78" applyFont="1" applyFill="1" applyAlignment="1">
      <alignment vertical="center"/>
      <protection/>
    </xf>
    <xf numFmtId="0" fontId="29" fillId="0" borderId="0" xfId="78" applyFont="1" applyFill="1" applyBorder="1">
      <alignment vertical="top"/>
      <protection/>
    </xf>
    <xf numFmtId="0" fontId="29" fillId="0" borderId="0" xfId="78" applyFont="1" applyFill="1" applyBorder="1" applyAlignment="1">
      <alignment vertical="center"/>
      <protection/>
    </xf>
    <xf numFmtId="0" fontId="29" fillId="0" borderId="0" xfId="83" applyFont="1" applyFill="1" applyBorder="1" applyAlignment="1">
      <alignment horizontal="center"/>
      <protection/>
    </xf>
    <xf numFmtId="0" fontId="29" fillId="0" borderId="0" xfId="83" applyFont="1" applyFill="1" applyAlignment="1">
      <alignment horizontal="center"/>
      <protection/>
    </xf>
    <xf numFmtId="0" fontId="36" fillId="0" borderId="0" xfId="83" applyNumberFormat="1" applyFont="1" applyFill="1" applyAlignment="1">
      <alignment horizontal="center"/>
      <protection/>
    </xf>
    <xf numFmtId="0" fontId="36" fillId="0" borderId="0" xfId="78" applyNumberFormat="1" applyFont="1" applyFill="1">
      <alignment vertical="top"/>
      <protection/>
    </xf>
    <xf numFmtId="0" fontId="48" fillId="0" borderId="0" xfId="83" applyFont="1" applyFill="1" applyAlignment="1">
      <alignment horizontal="center"/>
      <protection/>
    </xf>
    <xf numFmtId="0" fontId="29" fillId="0" borderId="0" xfId="83" applyNumberFormat="1" applyFont="1" applyFill="1" applyAlignment="1">
      <alignment/>
      <protection/>
    </xf>
    <xf numFmtId="0" fontId="36" fillId="0" borderId="0" xfId="79" applyFont="1" applyFill="1" applyAlignment="1">
      <alignment horizontal="center"/>
      <protection/>
    </xf>
    <xf numFmtId="0" fontId="29" fillId="0" borderId="0" xfId="78" applyFont="1" applyFill="1" applyAlignment="1">
      <alignment vertical="center"/>
      <protection/>
    </xf>
    <xf numFmtId="0" fontId="48" fillId="0" borderId="0" xfId="79" applyFont="1" applyFill="1" applyAlignment="1">
      <alignment horizontal="center"/>
      <protection/>
    </xf>
    <xf numFmtId="0" fontId="48" fillId="0" borderId="0" xfId="78" applyFont="1" applyFill="1" applyBorder="1" applyAlignment="1">
      <alignment vertical="center"/>
      <protection/>
    </xf>
    <xf numFmtId="0" fontId="48" fillId="0" borderId="0" xfId="83" applyFont="1" applyFill="1" applyBorder="1" applyAlignment="1">
      <alignment horizontal="center"/>
      <protection/>
    </xf>
    <xf numFmtId="0" fontId="33" fillId="0" borderId="0" xfId="83" applyNumberFormat="1" applyFont="1" applyFill="1" applyAlignment="1">
      <alignment horizontal="center"/>
      <protection/>
    </xf>
    <xf numFmtId="0" fontId="48" fillId="0" borderId="0" xfId="83" applyNumberFormat="1" applyFont="1" applyFill="1" applyAlignment="1">
      <alignment/>
      <protection/>
    </xf>
    <xf numFmtId="0" fontId="48" fillId="0" borderId="0" xfId="78" applyFont="1" applyFill="1" applyAlignment="1">
      <alignment vertical="center"/>
      <protection/>
    </xf>
    <xf numFmtId="0" fontId="46" fillId="0" borderId="0" xfId="83" applyNumberFormat="1" applyFont="1" applyFill="1" applyAlignment="1">
      <alignment horizontal="center"/>
      <protection/>
    </xf>
    <xf numFmtId="0" fontId="57" fillId="0" borderId="0" xfId="78" applyNumberFormat="1" applyFont="1" applyFill="1">
      <alignment vertical="top"/>
      <protection/>
    </xf>
    <xf numFmtId="0" fontId="5" fillId="0" borderId="0" xfId="83" applyNumberFormat="1" applyFont="1" applyFill="1" applyAlignment="1">
      <alignment horizontal="center"/>
      <protection/>
    </xf>
    <xf numFmtId="0" fontId="5" fillId="0" borderId="0" xfId="78" applyNumberFormat="1" applyFont="1" applyFill="1">
      <alignment vertical="top"/>
      <protection/>
    </xf>
    <xf numFmtId="0" fontId="43" fillId="0" borderId="0" xfId="83" applyNumberFormat="1" applyFont="1" applyFill="1" applyAlignment="1">
      <alignment/>
      <protection/>
    </xf>
    <xf numFmtId="0" fontId="58" fillId="0" borderId="0" xfId="83" applyNumberFormat="1" applyFont="1" applyFill="1">
      <alignment/>
      <protection/>
    </xf>
    <xf numFmtId="0" fontId="45" fillId="0" borderId="0" xfId="83" applyFont="1" applyFill="1">
      <alignment/>
      <protection/>
    </xf>
    <xf numFmtId="0" fontId="58" fillId="0" borderId="0" xfId="83" applyFont="1" applyFill="1">
      <alignment/>
      <protection/>
    </xf>
    <xf numFmtId="0" fontId="5" fillId="0" borderId="0" xfId="79" applyFont="1" applyFill="1" applyAlignment="1">
      <alignment horizontal="center"/>
      <protection/>
    </xf>
    <xf numFmtId="0" fontId="46" fillId="0" borderId="0" xfId="82" applyFont="1" applyFill="1" applyBorder="1" applyAlignment="1">
      <alignment/>
      <protection/>
    </xf>
    <xf numFmtId="0" fontId="48" fillId="0" borderId="0" xfId="82" applyFont="1" applyFill="1" applyBorder="1" applyAlignment="1">
      <alignment/>
      <protection/>
    </xf>
    <xf numFmtId="0" fontId="59" fillId="0" borderId="0" xfId="78" applyFont="1" applyFill="1" applyBorder="1" applyAlignment="1">
      <alignment horizontal="center"/>
      <protection/>
    </xf>
    <xf numFmtId="0" fontId="29" fillId="0" borderId="0" xfId="78" applyFont="1" applyFill="1" applyBorder="1" applyAlignment="1">
      <alignment horizontal="center"/>
      <protection/>
    </xf>
    <xf numFmtId="0" fontId="59" fillId="0" borderId="0" xfId="78" applyNumberFormat="1" applyFont="1" applyFill="1" applyBorder="1" applyAlignment="1">
      <alignment horizontal="center"/>
      <protection/>
    </xf>
    <xf numFmtId="0" fontId="60" fillId="0" borderId="0" xfId="78" applyFont="1" applyFill="1" applyBorder="1" applyAlignment="1">
      <alignment horizontal="center"/>
      <protection/>
    </xf>
    <xf numFmtId="0" fontId="48" fillId="0" borderId="10" xfId="83" applyNumberFormat="1" applyFont="1" applyFill="1" applyBorder="1" applyAlignment="1">
      <alignment horizontal="center" vertical="center" textRotation="90" wrapText="1"/>
      <protection/>
    </xf>
    <xf numFmtId="2" fontId="48" fillId="0" borderId="10" xfId="83" applyNumberFormat="1" applyFont="1" applyFill="1" applyBorder="1" applyAlignment="1">
      <alignment horizontal="center" vertical="center" textRotation="90" wrapText="1"/>
      <protection/>
    </xf>
    <xf numFmtId="0" fontId="48" fillId="0" borderId="10" xfId="79" applyFont="1" applyFill="1" applyBorder="1" applyAlignment="1">
      <alignment horizontal="center" vertical="center" textRotation="90" wrapText="1"/>
      <protection/>
    </xf>
    <xf numFmtId="0" fontId="48" fillId="0" borderId="0" xfId="79" applyFont="1" applyFill="1" applyAlignment="1">
      <alignment horizontal="center" vertical="center" wrapText="1"/>
      <protection/>
    </xf>
    <xf numFmtId="0" fontId="48" fillId="26" borderId="10" xfId="83" applyNumberFormat="1" applyFont="1" applyFill="1" applyBorder="1" applyAlignment="1">
      <alignment horizontal="center" vertical="center" wrapText="1"/>
      <protection/>
    </xf>
    <xf numFmtId="0" fontId="48" fillId="11" borderId="10" xfId="83" applyNumberFormat="1" applyFont="1" applyFill="1" applyBorder="1" applyAlignment="1">
      <alignment horizontal="center" vertical="center" wrapText="1"/>
      <protection/>
    </xf>
    <xf numFmtId="2" fontId="48" fillId="11" borderId="10" xfId="83" applyNumberFormat="1" applyFont="1" applyFill="1" applyBorder="1" applyAlignment="1">
      <alignment horizontal="center" vertical="center" wrapText="1"/>
      <protection/>
    </xf>
    <xf numFmtId="0" fontId="48" fillId="11" borderId="10" xfId="83" applyFont="1" applyFill="1" applyBorder="1" applyAlignment="1">
      <alignment horizontal="center" vertical="center" wrapText="1"/>
      <protection/>
    </xf>
    <xf numFmtId="0" fontId="48" fillId="11" borderId="10" xfId="79" applyFont="1" applyFill="1" applyBorder="1" applyAlignment="1">
      <alignment horizontal="center" vertical="center" wrapText="1"/>
      <protection/>
    </xf>
    <xf numFmtId="0" fontId="29" fillId="0" borderId="14" xfId="83" applyFont="1" applyFill="1" applyBorder="1" applyAlignment="1">
      <alignment horizontal="center" vertical="center"/>
      <protection/>
    </xf>
    <xf numFmtId="2" fontId="48" fillId="0" borderId="14" xfId="83" applyNumberFormat="1" applyFont="1" applyFill="1" applyBorder="1" applyAlignment="1">
      <alignment horizontal="center" vertical="center"/>
      <protection/>
    </xf>
    <xf numFmtId="0" fontId="29" fillId="0" borderId="14" xfId="79" applyFont="1" applyFill="1" applyBorder="1" applyAlignment="1">
      <alignment horizontal="center" vertical="center"/>
      <protection/>
    </xf>
    <xf numFmtId="0" fontId="5" fillId="0" borderId="0" xfId="79" applyFont="1" applyFill="1" applyAlignment="1">
      <alignment horizontal="center" vertical="center"/>
      <protection/>
    </xf>
    <xf numFmtId="0" fontId="48" fillId="0" borderId="0" xfId="82" applyFont="1" applyFill="1" applyBorder="1" applyAlignment="1">
      <alignment horizontal="left"/>
      <protection/>
    </xf>
    <xf numFmtId="0" fontId="48" fillId="0" borderId="0" xfId="79" applyFont="1" applyFill="1" applyAlignment="1">
      <alignment horizontal="left" vertical="center"/>
      <protection/>
    </xf>
    <xf numFmtId="0" fontId="29" fillId="0" borderId="17" xfId="79" applyFont="1" applyFill="1" applyBorder="1" applyAlignment="1">
      <alignment horizontal="center" vertical="center"/>
      <protection/>
    </xf>
    <xf numFmtId="2" fontId="48" fillId="0" borderId="17" xfId="83" applyNumberFormat="1" applyFont="1" applyFill="1" applyBorder="1" applyAlignment="1">
      <alignment horizontal="center" vertical="center"/>
      <protection/>
    </xf>
    <xf numFmtId="0" fontId="55" fillId="0" borderId="0" xfId="82" applyFont="1" applyFill="1" applyBorder="1" applyAlignment="1">
      <alignment horizontal="left" vertical="center"/>
      <protection/>
    </xf>
    <xf numFmtId="0" fontId="29" fillId="0" borderId="17" xfId="83" applyFont="1" applyFill="1" applyBorder="1" applyAlignment="1">
      <alignment horizontal="center" vertical="center"/>
      <protection/>
    </xf>
    <xf numFmtId="0" fontId="48" fillId="0" borderId="0" xfId="78" applyFont="1" applyFill="1" applyAlignment="1">
      <alignment horizontal="left"/>
      <protection/>
    </xf>
    <xf numFmtId="0" fontId="48" fillId="0" borderId="0" xfId="79" applyFont="1" applyFill="1" applyAlignment="1">
      <alignment horizontal="left"/>
      <protection/>
    </xf>
    <xf numFmtId="0" fontId="48" fillId="0" borderId="0" xfId="78" applyFont="1" applyFill="1" applyAlignment="1">
      <alignment/>
      <protection/>
    </xf>
    <xf numFmtId="0" fontId="29" fillId="0" borderId="0" xfId="78" applyFont="1" applyFill="1" applyAlignment="1">
      <alignment/>
      <protection/>
    </xf>
    <xf numFmtId="2" fontId="48" fillId="0" borderId="23" xfId="83" applyNumberFormat="1" applyFont="1" applyFill="1" applyBorder="1" applyAlignment="1">
      <alignment horizontal="center" vertical="center"/>
      <protection/>
    </xf>
    <xf numFmtId="0" fontId="29" fillId="0" borderId="23" xfId="79" applyFont="1" applyFill="1" applyBorder="1" applyAlignment="1">
      <alignment horizontal="center" vertical="center"/>
      <protection/>
    </xf>
    <xf numFmtId="0" fontId="5" fillId="0" borderId="0" xfId="83" applyFont="1" applyFill="1">
      <alignment/>
      <protection/>
    </xf>
    <xf numFmtId="0" fontId="46" fillId="0" borderId="0" xfId="78" applyFont="1" applyFill="1" applyBorder="1" applyAlignment="1">
      <alignment horizontal="center"/>
      <protection/>
    </xf>
    <xf numFmtId="181" fontId="29" fillId="0" borderId="0" xfId="78" applyNumberFormat="1" applyFont="1" applyFill="1" applyBorder="1" applyAlignment="1">
      <alignment horizontal="center"/>
      <protection/>
    </xf>
    <xf numFmtId="0" fontId="5" fillId="0" borderId="0" xfId="78" applyNumberFormat="1" applyFont="1" applyFill="1" applyBorder="1" applyAlignment="1">
      <alignment horizontal="center"/>
      <protection/>
    </xf>
    <xf numFmtId="0" fontId="29" fillId="0" borderId="0" xfId="78" applyNumberFormat="1" applyFont="1" applyFill="1" applyAlignment="1">
      <alignment horizontal="center"/>
      <protection/>
    </xf>
    <xf numFmtId="0" fontId="48" fillId="0" borderId="0" xfId="78" applyNumberFormat="1" applyFont="1" applyFill="1" applyAlignment="1">
      <alignment horizontal="center"/>
      <protection/>
    </xf>
    <xf numFmtId="0" fontId="5" fillId="0" borderId="0" xfId="78" applyNumberFormat="1" applyFont="1" applyFill="1" applyAlignment="1">
      <alignment/>
      <protection/>
    </xf>
    <xf numFmtId="0" fontId="48" fillId="0" borderId="0" xfId="78" applyFont="1" applyFill="1" applyAlignment="1">
      <alignment horizontal="center"/>
      <protection/>
    </xf>
    <xf numFmtId="0" fontId="5" fillId="0" borderId="0" xfId="78" applyFont="1" applyFill="1" applyAlignment="1">
      <alignment/>
      <protection/>
    </xf>
    <xf numFmtId="0" fontId="29" fillId="0" borderId="0" xfId="78" applyFont="1" applyAlignment="1">
      <alignment horizontal="center"/>
      <protection/>
    </xf>
    <xf numFmtId="0" fontId="5" fillId="0" borderId="0" xfId="83" applyFont="1" applyFill="1" applyBorder="1">
      <alignment/>
      <protection/>
    </xf>
    <xf numFmtId="0" fontId="5" fillId="0" borderId="0" xfId="83" applyFont="1" applyFill="1" applyBorder="1" applyAlignment="1">
      <alignment horizontal="center"/>
      <protection/>
    </xf>
    <xf numFmtId="0" fontId="29" fillId="0" borderId="0" xfId="78" applyFont="1" applyFill="1" applyAlignment="1">
      <alignment horizontal="center"/>
      <protection/>
    </xf>
    <xf numFmtId="0" fontId="48" fillId="0" borderId="0" xfId="78" applyFont="1" applyFill="1" applyBorder="1" applyAlignment="1">
      <alignment horizontal="center"/>
      <protection/>
    </xf>
    <xf numFmtId="0" fontId="5" fillId="0" borderId="0" xfId="83" applyFont="1" applyFill="1" applyAlignment="1">
      <alignment horizontal="center"/>
      <protection/>
    </xf>
    <xf numFmtId="0" fontId="5" fillId="0" borderId="0" xfId="83" applyNumberFormat="1" applyFont="1" applyFill="1" applyBorder="1">
      <alignment/>
      <protection/>
    </xf>
    <xf numFmtId="0" fontId="5" fillId="0" borderId="0" xfId="83" applyNumberFormat="1" applyFont="1" applyFill="1">
      <alignment/>
      <protection/>
    </xf>
    <xf numFmtId="0" fontId="49" fillId="0" borderId="0" xfId="78" applyNumberFormat="1" applyFont="1" applyFill="1" applyAlignment="1">
      <alignment horizontal="center"/>
      <protection/>
    </xf>
    <xf numFmtId="0" fontId="49" fillId="0" borderId="0" xfId="78" applyFont="1" applyFill="1" applyAlignment="1">
      <alignment horizontal="center"/>
      <protection/>
    </xf>
    <xf numFmtId="2" fontId="48" fillId="0" borderId="0" xfId="78" applyNumberFormat="1" applyFont="1" applyFill="1" applyAlignment="1">
      <alignment horizontal="center"/>
      <protection/>
    </xf>
    <xf numFmtId="0" fontId="58" fillId="0" borderId="0" xfId="79" applyFont="1" applyFill="1" applyAlignment="1">
      <alignment horizontal="center"/>
      <protection/>
    </xf>
    <xf numFmtId="0" fontId="58" fillId="0" borderId="0" xfId="79" applyFont="1" applyFill="1" applyBorder="1" applyAlignment="1">
      <alignment horizontal="left"/>
      <protection/>
    </xf>
    <xf numFmtId="0" fontId="58" fillId="0" borderId="0" xfId="79" applyFont="1" applyFill="1" applyAlignment="1">
      <alignment horizontal="left"/>
      <protection/>
    </xf>
    <xf numFmtId="0" fontId="29" fillId="0" borderId="0" xfId="79" applyFont="1" applyFill="1" applyAlignment="1">
      <alignment horizontal="center"/>
      <protection/>
    </xf>
    <xf numFmtId="0" fontId="29" fillId="0" borderId="0" xfId="79" applyFont="1" applyFill="1" applyBorder="1" applyAlignment="1">
      <alignment horizontal="left"/>
      <protection/>
    </xf>
    <xf numFmtId="0" fontId="29" fillId="0" borderId="0" xfId="79" applyFont="1" applyFill="1" applyAlignment="1">
      <alignment horizontal="left"/>
      <protection/>
    </xf>
    <xf numFmtId="0" fontId="29" fillId="0" borderId="0" xfId="79" applyNumberFormat="1" applyFont="1" applyFill="1" applyAlignment="1">
      <alignment horizontal="left"/>
      <protection/>
    </xf>
    <xf numFmtId="0" fontId="5" fillId="0" borderId="0" xfId="79" applyNumberFormat="1" applyFont="1" applyFill="1" applyAlignment="1">
      <alignment horizontal="center"/>
      <protection/>
    </xf>
    <xf numFmtId="0" fontId="5" fillId="0" borderId="0" xfId="78" applyNumberFormat="1" applyFont="1" applyFill="1" applyAlignment="1">
      <alignment vertical="center"/>
      <protection/>
    </xf>
    <xf numFmtId="2" fontId="46" fillId="0" borderId="0" xfId="78" applyNumberFormat="1" applyFont="1" applyFill="1" applyBorder="1" applyAlignment="1">
      <alignment horizontal="center"/>
      <protection/>
    </xf>
    <xf numFmtId="2" fontId="46" fillId="0" borderId="0" xfId="79" applyNumberFormat="1" applyFont="1" applyFill="1" applyAlignment="1">
      <alignment horizontal="center"/>
      <protection/>
    </xf>
    <xf numFmtId="0" fontId="46" fillId="0" borderId="0" xfId="78" applyFont="1" applyFill="1" applyAlignment="1">
      <alignment horizontal="center"/>
      <protection/>
    </xf>
    <xf numFmtId="0" fontId="29" fillId="11" borderId="17" xfId="0" applyFont="1" applyFill="1" applyBorder="1" applyAlignment="1">
      <alignment horizontal="center" vertical="center"/>
    </xf>
    <xf numFmtId="0" fontId="29" fillId="11" borderId="17" xfId="82" applyFont="1" applyFill="1" applyBorder="1" applyAlignment="1">
      <alignment horizontal="center" vertical="center"/>
      <protection/>
    </xf>
    <xf numFmtId="1" fontId="29" fillId="11" borderId="17" xfId="82" applyNumberFormat="1" applyFont="1" applyFill="1" applyBorder="1" applyAlignment="1">
      <alignment horizontal="center" vertical="center"/>
      <protection/>
    </xf>
    <xf numFmtId="2" fontId="48" fillId="11" borderId="17" xfId="82" applyNumberFormat="1" applyFont="1" applyFill="1" applyBorder="1" applyAlignment="1">
      <alignment horizontal="center" vertical="center" wrapText="1"/>
      <protection/>
    </xf>
    <xf numFmtId="0" fontId="48" fillId="11" borderId="17" xfId="77" applyFont="1" applyFill="1" applyBorder="1" applyAlignment="1">
      <alignment horizontal="center" vertical="center"/>
      <protection/>
    </xf>
    <xf numFmtId="1" fontId="29" fillId="0" borderId="14" xfId="81" applyNumberFormat="1" applyFont="1" applyFill="1" applyBorder="1" applyAlignment="1">
      <alignment horizontal="center" vertical="center" wrapText="1"/>
    </xf>
    <xf numFmtId="1" fontId="29" fillId="0" borderId="14" xfId="83" applyNumberFormat="1" applyFont="1" applyFill="1" applyBorder="1" applyAlignment="1">
      <alignment horizontal="center" vertical="center"/>
      <protection/>
    </xf>
    <xf numFmtId="1" fontId="29" fillId="0" borderId="14" xfId="83" applyNumberFormat="1" applyFont="1" applyFill="1" applyBorder="1" applyAlignment="1">
      <alignment horizontal="center" vertical="center" wrapText="1"/>
      <protection/>
    </xf>
    <xf numFmtId="1" fontId="29" fillId="0" borderId="17" xfId="81" applyNumberFormat="1" applyFont="1" applyFill="1" applyBorder="1" applyAlignment="1">
      <alignment horizontal="center" vertical="center" wrapText="1"/>
    </xf>
    <xf numFmtId="1" fontId="29" fillId="0" borderId="17" xfId="83" applyNumberFormat="1" applyFont="1" applyFill="1" applyBorder="1" applyAlignment="1">
      <alignment horizontal="center" vertical="center"/>
      <protection/>
    </xf>
    <xf numFmtId="1" fontId="29" fillId="0" borderId="17" xfId="83" applyNumberFormat="1" applyFont="1" applyFill="1" applyBorder="1" applyAlignment="1">
      <alignment horizontal="center" vertical="center" wrapText="1"/>
      <protection/>
    </xf>
    <xf numFmtId="0" fontId="52" fillId="27" borderId="13" xfId="82" applyFont="1" applyFill="1" applyBorder="1" applyAlignment="1">
      <alignment horizontal="center" vertical="center" textRotation="90"/>
      <protection/>
    </xf>
    <xf numFmtId="1" fontId="52" fillId="27" borderId="13" xfId="82" applyNumberFormat="1" applyFont="1" applyFill="1" applyBorder="1" applyAlignment="1">
      <alignment horizontal="center" vertical="center" textRotation="90" wrapText="1"/>
      <protection/>
    </xf>
    <xf numFmtId="0" fontId="29" fillId="4" borderId="17" xfId="79" applyFont="1" applyFill="1" applyBorder="1" applyAlignment="1">
      <alignment horizontal="center" vertical="center"/>
      <protection/>
    </xf>
    <xf numFmtId="0" fontId="29" fillId="4" borderId="18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horizontal="left" vertical="center"/>
    </xf>
    <xf numFmtId="0" fontId="29" fillId="4" borderId="17" xfId="0" applyFont="1" applyFill="1" applyBorder="1" applyAlignment="1">
      <alignment horizontal="center" vertical="center"/>
    </xf>
    <xf numFmtId="182" fontId="29" fillId="4" borderId="17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45" fillId="7" borderId="0" xfId="82" applyFont="1" applyFill="1" applyAlignment="1">
      <alignment horizontal="center"/>
      <protection/>
    </xf>
    <xf numFmtId="0" fontId="33" fillId="7" borderId="0" xfId="0" applyFont="1" applyFill="1" applyAlignment="1">
      <alignment horizontal="center"/>
    </xf>
    <xf numFmtId="0" fontId="49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49" fontId="29" fillId="4" borderId="17" xfId="81" applyNumberFormat="1" applyFont="1" applyFill="1" applyBorder="1" applyAlignment="1">
      <alignment horizontal="center" vertical="center" wrapText="1"/>
    </xf>
    <xf numFmtId="1" fontId="29" fillId="4" borderId="17" xfId="81" applyNumberFormat="1" applyFont="1" applyFill="1" applyBorder="1" applyAlignment="1">
      <alignment horizontal="center" vertical="center" wrapText="1"/>
    </xf>
    <xf numFmtId="1" fontId="29" fillId="4" borderId="17" xfId="83" applyNumberFormat="1" applyFont="1" applyFill="1" applyBorder="1" applyAlignment="1">
      <alignment horizontal="center" vertical="center"/>
      <protection/>
    </xf>
    <xf numFmtId="1" fontId="29" fillId="4" borderId="17" xfId="83" applyNumberFormat="1" applyFont="1" applyFill="1" applyBorder="1" applyAlignment="1">
      <alignment horizontal="center" vertical="center" wrapText="1"/>
      <protection/>
    </xf>
    <xf numFmtId="2" fontId="48" fillId="4" borderId="17" xfId="83" applyNumberFormat="1" applyFont="1" applyFill="1" applyBorder="1" applyAlignment="1">
      <alignment horizontal="center" vertical="center"/>
      <protection/>
    </xf>
    <xf numFmtId="0" fontId="5" fillId="4" borderId="0" xfId="79" applyFont="1" applyFill="1" applyAlignment="1">
      <alignment horizontal="center" vertical="center"/>
      <protection/>
    </xf>
    <xf numFmtId="0" fontId="5" fillId="4" borderId="0" xfId="79" applyFont="1" applyFill="1" applyAlignment="1">
      <alignment horizontal="center"/>
      <protection/>
    </xf>
    <xf numFmtId="0" fontId="48" fillId="4" borderId="0" xfId="79" applyFont="1" applyFill="1" applyAlignment="1">
      <alignment horizontal="center"/>
      <protection/>
    </xf>
    <xf numFmtId="0" fontId="43" fillId="7" borderId="0" xfId="82" applyFont="1" applyFill="1" applyAlignment="1">
      <alignment horizontal="center"/>
      <protection/>
    </xf>
    <xf numFmtId="0" fontId="46" fillId="7" borderId="0" xfId="82" applyFont="1" applyFill="1" applyBorder="1" applyAlignment="1">
      <alignment horizontal="center"/>
      <protection/>
    </xf>
    <xf numFmtId="0" fontId="43" fillId="7" borderId="13" xfId="82" applyFont="1" applyFill="1" applyBorder="1" applyAlignment="1">
      <alignment horizontal="center" vertical="center" textRotation="90" wrapText="1"/>
      <protection/>
    </xf>
    <xf numFmtId="0" fontId="55" fillId="7" borderId="23" xfId="82" applyFont="1" applyFill="1" applyBorder="1" applyAlignment="1">
      <alignment horizontal="center" vertical="center"/>
      <protection/>
    </xf>
    <xf numFmtId="0" fontId="29" fillId="7" borderId="14" xfId="82" applyFont="1" applyFill="1" applyBorder="1" applyAlignment="1">
      <alignment horizontal="center" vertical="center"/>
      <protection/>
    </xf>
    <xf numFmtId="0" fontId="29" fillId="7" borderId="17" xfId="82" applyFont="1" applyFill="1" applyBorder="1" applyAlignment="1">
      <alignment horizontal="center" vertical="center"/>
      <protection/>
    </xf>
    <xf numFmtId="0" fontId="29" fillId="7" borderId="17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53" fillId="7" borderId="13" xfId="82" applyFont="1" applyFill="1" applyBorder="1" applyAlignment="1">
      <alignment horizontal="center" vertical="center" textRotation="90" wrapText="1"/>
      <protection/>
    </xf>
    <xf numFmtId="0" fontId="29" fillId="7" borderId="18" xfId="0" applyFont="1" applyFill="1" applyBorder="1" applyAlignment="1">
      <alignment horizontal="left" vertical="center"/>
    </xf>
    <xf numFmtId="0" fontId="29" fillId="7" borderId="19" xfId="0" applyFont="1" applyFill="1" applyBorder="1" applyAlignment="1">
      <alignment horizontal="left" vertical="center"/>
    </xf>
    <xf numFmtId="182" fontId="29" fillId="7" borderId="17" xfId="0" applyNumberFormat="1" applyFont="1" applyFill="1" applyBorder="1" applyAlignment="1">
      <alignment horizontal="center" vertical="center"/>
    </xf>
    <xf numFmtId="49" fontId="29" fillId="7" borderId="17" xfId="81" applyNumberFormat="1" applyFont="1" applyFill="1" applyBorder="1" applyAlignment="1">
      <alignment horizontal="center" vertical="center" wrapText="1"/>
    </xf>
    <xf numFmtId="1" fontId="29" fillId="7" borderId="17" xfId="82" applyNumberFormat="1" applyFont="1" applyFill="1" applyBorder="1" applyAlignment="1">
      <alignment horizontal="center" vertical="center"/>
      <protection/>
    </xf>
    <xf numFmtId="2" fontId="48" fillId="7" borderId="17" xfId="82" applyNumberFormat="1" applyFont="1" applyFill="1" applyBorder="1" applyAlignment="1">
      <alignment horizontal="center" vertical="center" wrapText="1"/>
      <protection/>
    </xf>
    <xf numFmtId="0" fontId="48" fillId="7" borderId="17" xfId="77" applyFont="1" applyFill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29" fillId="7" borderId="24" xfId="0" applyFont="1" applyFill="1" applyBorder="1" applyAlignment="1">
      <alignment horizontal="left" vertical="center"/>
    </xf>
    <xf numFmtId="0" fontId="29" fillId="7" borderId="25" xfId="0" applyFont="1" applyFill="1" applyBorder="1" applyAlignment="1">
      <alignment horizontal="left" vertical="center"/>
    </xf>
    <xf numFmtId="182" fontId="29" fillId="7" borderId="23" xfId="0" applyNumberFormat="1" applyFont="1" applyFill="1" applyBorder="1" applyAlignment="1">
      <alignment horizontal="center" vertical="center"/>
    </xf>
    <xf numFmtId="49" fontId="29" fillId="7" borderId="23" xfId="8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29" fillId="0" borderId="23" xfId="81" applyNumberFormat="1" applyFont="1" applyFill="1" applyBorder="1" applyAlignment="1">
      <alignment horizontal="center" vertical="center" wrapText="1"/>
    </xf>
    <xf numFmtId="1" fontId="29" fillId="0" borderId="23" xfId="83" applyNumberFormat="1" applyFont="1" applyFill="1" applyBorder="1" applyAlignment="1">
      <alignment horizontal="center" vertical="center"/>
      <protection/>
    </xf>
    <xf numFmtId="1" fontId="29" fillId="0" borderId="23" xfId="8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29" fillId="0" borderId="20" xfId="82" applyFont="1" applyFill="1" applyBorder="1" applyAlignment="1">
      <alignment horizontal="center" vertical="center"/>
      <protection/>
    </xf>
    <xf numFmtId="0" fontId="29" fillId="0" borderId="20" xfId="0" applyFont="1" applyFill="1" applyBorder="1" applyAlignment="1">
      <alignment horizontal="center" vertical="center"/>
    </xf>
    <xf numFmtId="1" fontId="29" fillId="0" borderId="20" xfId="82" applyNumberFormat="1" applyFont="1" applyFill="1" applyBorder="1" applyAlignment="1">
      <alignment horizontal="center" vertical="center"/>
      <protection/>
    </xf>
    <xf numFmtId="2" fontId="48" fillId="0" borderId="20" xfId="82" applyNumberFormat="1" applyFont="1" applyFill="1" applyBorder="1" applyAlignment="1">
      <alignment horizontal="center" vertical="center" wrapText="1"/>
      <protection/>
    </xf>
    <xf numFmtId="0" fontId="48" fillId="0" borderId="20" xfId="77" applyFont="1" applyFill="1" applyBorder="1" applyAlignment="1">
      <alignment horizontal="center" vertical="center"/>
      <protection/>
    </xf>
    <xf numFmtId="0" fontId="29" fillId="7" borderId="17" xfId="77" applyFont="1" applyFill="1" applyBorder="1" applyAlignment="1">
      <alignment horizontal="center" vertical="center"/>
      <protection/>
    </xf>
    <xf numFmtId="0" fontId="29" fillId="7" borderId="17" xfId="80" applyFont="1" applyFill="1" applyBorder="1" applyAlignment="1">
      <alignment horizontal="center" vertical="center"/>
      <protection/>
    </xf>
    <xf numFmtId="1" fontId="29" fillId="7" borderId="17" xfId="80" applyNumberFormat="1" applyFont="1" applyFill="1" applyBorder="1" applyAlignment="1">
      <alignment horizontal="center" vertical="center"/>
      <protection/>
    </xf>
    <xf numFmtId="1" fontId="29" fillId="7" borderId="23" xfId="80" applyNumberFormat="1" applyFont="1" applyFill="1" applyBorder="1" applyAlignment="1">
      <alignment horizontal="center" vertical="center"/>
      <protection/>
    </xf>
    <xf numFmtId="0" fontId="29" fillId="7" borderId="23" xfId="80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3" fontId="29" fillId="7" borderId="17" xfId="15" applyNumberFormat="1" applyFont="1" applyFill="1" applyBorder="1" applyAlignment="1">
      <alignment horizontal="center" vertical="center"/>
      <protection/>
    </xf>
    <xf numFmtId="3" fontId="29" fillId="7" borderId="23" xfId="15" applyNumberFormat="1" applyFont="1" applyFill="1" applyBorder="1" applyAlignment="1">
      <alignment horizontal="center" vertical="center"/>
      <protection/>
    </xf>
    <xf numFmtId="0" fontId="29" fillId="7" borderId="17" xfId="79" applyFont="1" applyFill="1" applyBorder="1" applyAlignment="1">
      <alignment horizontal="center" vertical="center"/>
      <protection/>
    </xf>
    <xf numFmtId="0" fontId="29" fillId="7" borderId="23" xfId="79" applyFont="1" applyFill="1" applyBorder="1" applyAlignment="1">
      <alignment horizontal="center" vertical="center"/>
      <protection/>
    </xf>
    <xf numFmtId="0" fontId="49" fillId="0" borderId="17" xfId="83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center" vertical="center"/>
    </xf>
    <xf numFmtId="182" fontId="49" fillId="0" borderId="17" xfId="0" applyNumberFormat="1" applyFont="1" applyFill="1" applyBorder="1" applyAlignment="1">
      <alignment horizontal="center" vertical="center"/>
    </xf>
    <xf numFmtId="49" fontId="49" fillId="0" borderId="17" xfId="81" applyNumberFormat="1" applyFont="1" applyFill="1" applyBorder="1" applyAlignment="1">
      <alignment horizontal="center" vertical="center" wrapText="1"/>
    </xf>
    <xf numFmtId="0" fontId="49" fillId="0" borderId="17" xfId="79" applyFont="1" applyFill="1" applyBorder="1" applyAlignment="1">
      <alignment horizontal="center" vertical="center"/>
      <protection/>
    </xf>
    <xf numFmtId="0" fontId="49" fillId="0" borderId="23" xfId="83" applyFont="1" applyFill="1" applyBorder="1" applyAlignment="1">
      <alignment horizontal="center" vertical="center"/>
      <protection/>
    </xf>
    <xf numFmtId="0" fontId="49" fillId="0" borderId="24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center" vertical="center"/>
    </xf>
    <xf numFmtId="182" fontId="49" fillId="0" borderId="23" xfId="0" applyNumberFormat="1" applyFont="1" applyFill="1" applyBorder="1" applyAlignment="1">
      <alignment horizontal="center" vertical="center"/>
    </xf>
    <xf numFmtId="49" fontId="49" fillId="0" borderId="23" xfId="81" applyNumberFormat="1" applyFont="1" applyFill="1" applyBorder="1" applyAlignment="1">
      <alignment horizontal="center" vertical="center" wrapText="1"/>
    </xf>
    <xf numFmtId="0" fontId="5" fillId="0" borderId="0" xfId="78" applyFont="1" applyFill="1" applyBorder="1" applyAlignment="1">
      <alignment horizontal="center"/>
      <protection/>
    </xf>
    <xf numFmtId="181" fontId="5" fillId="0" borderId="0" xfId="78" applyNumberFormat="1" applyFont="1" applyFill="1" applyBorder="1" applyAlignment="1">
      <alignment horizontal="center"/>
      <protection/>
    </xf>
    <xf numFmtId="0" fontId="46" fillId="0" borderId="0" xfId="85" applyFont="1" applyFill="1" applyAlignment="1">
      <alignment horizontal="center"/>
      <protection/>
    </xf>
    <xf numFmtId="0" fontId="48" fillId="0" borderId="0" xfId="85" applyFont="1" applyFill="1" applyAlignment="1">
      <alignment horizontal="center"/>
      <protection/>
    </xf>
    <xf numFmtId="0" fontId="31" fillId="24" borderId="0" xfId="89" applyFont="1" applyFill="1" applyBorder="1" applyAlignment="1">
      <alignment horizontal="center" vertical="top" wrapText="1" readingOrder="1"/>
      <protection/>
    </xf>
    <xf numFmtId="0" fontId="28" fillId="0" borderId="0" xfId="89" applyFont="1" applyBorder="1" applyAlignment="1">
      <alignment horizontal="center" vertical="top"/>
      <protection/>
    </xf>
    <xf numFmtId="0" fontId="3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6" fillId="0" borderId="0" xfId="82" applyFont="1" applyFill="1" applyBorder="1" applyAlignment="1">
      <alignment horizontal="center"/>
      <protection/>
    </xf>
    <xf numFmtId="0" fontId="5" fillId="0" borderId="0" xfId="82" applyFont="1" applyFill="1" applyAlignment="1">
      <alignment horizontal="center"/>
      <protection/>
    </xf>
    <xf numFmtId="0" fontId="43" fillId="0" borderId="0" xfId="82" applyFont="1" applyFill="1" applyAlignment="1">
      <alignment horizontal="center"/>
      <protection/>
    </xf>
    <xf numFmtId="0" fontId="46" fillId="0" borderId="0" xfId="82" applyFont="1" applyFill="1" applyAlignment="1">
      <alignment horizontal="center"/>
      <protection/>
    </xf>
    <xf numFmtId="0" fontId="46" fillId="7" borderId="0" xfId="82" applyFont="1" applyFill="1" applyBorder="1" applyAlignment="1">
      <alignment horizontal="center"/>
      <protection/>
    </xf>
    <xf numFmtId="0" fontId="5" fillId="7" borderId="0" xfId="82" applyFont="1" applyFill="1" applyAlignment="1">
      <alignment horizontal="center"/>
      <protection/>
    </xf>
    <xf numFmtId="0" fontId="46" fillId="7" borderId="0" xfId="82" applyFont="1" applyFill="1" applyAlignment="1">
      <alignment horizontal="center"/>
      <protection/>
    </xf>
    <xf numFmtId="0" fontId="45" fillId="0" borderId="0" xfId="78" applyFont="1" applyFill="1" applyBorder="1" applyAlignment="1">
      <alignment horizontal="center"/>
      <protection/>
    </xf>
    <xf numFmtId="0" fontId="48" fillId="0" borderId="11" xfId="83" applyFont="1" applyFill="1" applyBorder="1" applyAlignment="1">
      <alignment horizontal="center" vertical="center" wrapText="1"/>
      <protection/>
    </xf>
    <xf numFmtId="0" fontId="48" fillId="0" borderId="29" xfId="83" applyFont="1" applyFill="1" applyBorder="1" applyAlignment="1">
      <alignment horizontal="center" vertical="center" wrapText="1"/>
      <protection/>
    </xf>
    <xf numFmtId="0" fontId="48" fillId="0" borderId="12" xfId="83" applyFont="1" applyFill="1" applyBorder="1" applyAlignment="1">
      <alignment horizontal="center" vertical="center" wrapText="1"/>
      <protection/>
    </xf>
  </cellXfs>
  <cellStyles count="79">
    <cellStyle name="Normal" xfId="0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_HOBONG" xfId="21"/>
    <cellStyle name="??_(????)??????" xfId="22"/>
    <cellStyle name="_MAUDANHSACH_LOPSV_SV_2010" xfId="23"/>
    <cellStyle name="0,0&#13;&#10;NA&#13;&#10;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omma0" xfId="54"/>
    <cellStyle name="Currency" xfId="55"/>
    <cellStyle name="Currency [0]" xfId="56"/>
    <cellStyle name="Currency0" xfId="57"/>
    <cellStyle name="Date" xfId="58"/>
    <cellStyle name="Explanatory Text" xfId="59"/>
    <cellStyle name="Fixed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4" xfId="72"/>
    <cellStyle name="Normal 6_du lieu sv_thuy tung" xfId="73"/>
    <cellStyle name="Normal_D10THA3" xfId="74"/>
    <cellStyle name="Normal_D10VTA1" xfId="75"/>
    <cellStyle name="Normal_DS lop DHTX khoa 6.1theo QD thanh lap lop K6.1-MA MOI" xfId="76"/>
    <cellStyle name="Normal_HK1" xfId="77"/>
    <cellStyle name="Normal_LOP D10CQCN01_HOAI" xfId="78"/>
    <cellStyle name="Normal_LOP D10DTA1 " xfId="79"/>
    <cellStyle name="Normal_LOP D10VTA1" xfId="80"/>
    <cellStyle name="Normal_Quản lý CV đến (TUYET) NĂM 2007" xfId="81"/>
    <cellStyle name="Normal_Sheet1" xfId="82"/>
    <cellStyle name="Normal_Sheet1_LOP D10CQCN01_HOAI" xfId="83"/>
    <cellStyle name="Normal_Sheet3" xfId="84"/>
    <cellStyle name="Normal_Sheet3_BANG DIEM_D11CQDT01" xfId="85"/>
    <cellStyle name="Note" xfId="86"/>
    <cellStyle name="Output" xfId="87"/>
    <cellStyle name="Percent" xfId="88"/>
    <cellStyle name="Percent_Sheet6" xfId="89"/>
    <cellStyle name="Style 1" xfId="90"/>
    <cellStyle name="Title" xfId="91"/>
    <cellStyle name="Total" xfId="92"/>
    <cellStyle name="Warning Tex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810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3810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3" name="Line 5"/>
        <xdr:cNvSpPr>
          <a:spLocks/>
        </xdr:cNvSpPr>
      </xdr:nvSpPr>
      <xdr:spPr>
        <a:xfrm>
          <a:off x="3810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809625</xdr:colOff>
      <xdr:row>1</xdr:row>
      <xdr:rowOff>152400</xdr:rowOff>
    </xdr:from>
    <xdr:to>
      <xdr:col>2</xdr:col>
      <xdr:colOff>914400</xdr:colOff>
      <xdr:row>1</xdr:row>
      <xdr:rowOff>152400</xdr:rowOff>
    </xdr:to>
    <xdr:sp>
      <xdr:nvSpPr>
        <xdr:cNvPr id="4" name="Line 6"/>
        <xdr:cNvSpPr>
          <a:spLocks/>
        </xdr:cNvSpPr>
      </xdr:nvSpPr>
      <xdr:spPr>
        <a:xfrm>
          <a:off x="1190625" y="3143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5" name="Line 7"/>
        <xdr:cNvSpPr>
          <a:spLocks/>
        </xdr:cNvSpPr>
      </xdr:nvSpPr>
      <xdr:spPr>
        <a:xfrm>
          <a:off x="3810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6" name="Line 9"/>
        <xdr:cNvSpPr>
          <a:spLocks/>
        </xdr:cNvSpPr>
      </xdr:nvSpPr>
      <xdr:spPr>
        <a:xfrm>
          <a:off x="3810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7" name="Line 10"/>
        <xdr:cNvSpPr>
          <a:spLocks/>
        </xdr:cNvSpPr>
      </xdr:nvSpPr>
      <xdr:spPr>
        <a:xfrm>
          <a:off x="3810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8" name="Line 11"/>
        <xdr:cNvSpPr>
          <a:spLocks/>
        </xdr:cNvSpPr>
      </xdr:nvSpPr>
      <xdr:spPr>
        <a:xfrm>
          <a:off x="3810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28575</xdr:rowOff>
    </xdr:from>
    <xdr:to>
      <xdr:col>7</xdr:col>
      <xdr:colOff>0</xdr:colOff>
      <xdr:row>3</xdr:row>
      <xdr:rowOff>28575</xdr:rowOff>
    </xdr:to>
    <xdr:sp>
      <xdr:nvSpPr>
        <xdr:cNvPr id="9" name="Line 12"/>
        <xdr:cNvSpPr>
          <a:spLocks/>
        </xdr:cNvSpPr>
      </xdr:nvSpPr>
      <xdr:spPr>
        <a:xfrm>
          <a:off x="4962525" y="3524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0" name="Line 13"/>
        <xdr:cNvSpPr>
          <a:spLocks/>
        </xdr:cNvSpPr>
      </xdr:nvSpPr>
      <xdr:spPr>
        <a:xfrm>
          <a:off x="3810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1" name="Line 14"/>
        <xdr:cNvSpPr>
          <a:spLocks/>
        </xdr:cNvSpPr>
      </xdr:nvSpPr>
      <xdr:spPr>
        <a:xfrm>
          <a:off x="3810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32111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32111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09728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1371600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743075" y="495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133350</xdr:colOff>
      <xdr:row>2</xdr:row>
      <xdr:rowOff>9525</xdr:rowOff>
    </xdr:from>
    <xdr:to>
      <xdr:col>22</xdr:col>
      <xdr:colOff>333375</xdr:colOff>
      <xdr:row>2</xdr:row>
      <xdr:rowOff>9525</xdr:rowOff>
    </xdr:to>
    <xdr:sp>
      <xdr:nvSpPr>
        <xdr:cNvPr id="5" name="Line 31"/>
        <xdr:cNvSpPr>
          <a:spLocks/>
        </xdr:cNvSpPr>
      </xdr:nvSpPr>
      <xdr:spPr>
        <a:xfrm>
          <a:off x="9772650" y="3524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32111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32111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09728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1371600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743075" y="495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133350</xdr:colOff>
      <xdr:row>2</xdr:row>
      <xdr:rowOff>9525</xdr:rowOff>
    </xdr:from>
    <xdr:to>
      <xdr:col>22</xdr:col>
      <xdr:colOff>333375</xdr:colOff>
      <xdr:row>2</xdr:row>
      <xdr:rowOff>9525</xdr:rowOff>
    </xdr:to>
    <xdr:sp>
      <xdr:nvSpPr>
        <xdr:cNvPr id="5" name="Line 31"/>
        <xdr:cNvSpPr>
          <a:spLocks/>
        </xdr:cNvSpPr>
      </xdr:nvSpPr>
      <xdr:spPr>
        <a:xfrm>
          <a:off x="9772650" y="3524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353425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190500</xdr:rowOff>
    </xdr:from>
    <xdr:to>
      <xdr:col>4</xdr:col>
      <xdr:colOff>200025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343150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85725</xdr:colOff>
      <xdr:row>1</xdr:row>
      <xdr:rowOff>180975</xdr:rowOff>
    </xdr:from>
    <xdr:to>
      <xdr:col>21</xdr:col>
      <xdr:colOff>142875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 flipV="1">
          <a:off x="8629650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21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21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1371600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174307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133350</xdr:colOff>
      <xdr:row>0</xdr:row>
      <xdr:rowOff>0</xdr:rowOff>
    </xdr:from>
    <xdr:to>
      <xdr:col>22</xdr:col>
      <xdr:colOff>333375</xdr:colOff>
      <xdr:row>0</xdr:row>
      <xdr:rowOff>0</xdr:rowOff>
    </xdr:to>
    <xdr:sp>
      <xdr:nvSpPr>
        <xdr:cNvPr id="5" name="Line 31"/>
        <xdr:cNvSpPr>
          <a:spLocks/>
        </xdr:cNvSpPr>
      </xdr:nvSpPr>
      <xdr:spPr>
        <a:xfrm>
          <a:off x="9772650" y="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1821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38</xdr:col>
      <xdr:colOff>133350</xdr:colOff>
      <xdr:row>0</xdr:row>
      <xdr:rowOff>0</xdr:rowOff>
    </xdr:from>
    <xdr:to>
      <xdr:col>42</xdr:col>
      <xdr:colOff>333375</xdr:colOff>
      <xdr:row>0</xdr:row>
      <xdr:rowOff>0</xdr:rowOff>
    </xdr:to>
    <xdr:sp>
      <xdr:nvSpPr>
        <xdr:cNvPr id="7" name="Line 34"/>
        <xdr:cNvSpPr>
          <a:spLocks/>
        </xdr:cNvSpPr>
      </xdr:nvSpPr>
      <xdr:spPr>
        <a:xfrm>
          <a:off x="17011650" y="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workbookViewId="0" topLeftCell="A72">
      <selection activeCell="J75" sqref="J75"/>
    </sheetView>
  </sheetViews>
  <sheetFormatPr defaultColWidth="7.8984375" defaultRowHeight="15"/>
  <cols>
    <col min="1" max="1" width="4" style="73" customWidth="1"/>
    <col min="2" max="2" width="11.59765625" style="73" customWidth="1"/>
    <col min="3" max="3" width="16.3984375" style="74" customWidth="1"/>
    <col min="4" max="4" width="7.09765625" style="75" customWidth="1"/>
    <col min="5" max="5" width="8" style="73" customWidth="1"/>
    <col min="6" max="6" width="11.09765625" style="76" customWidth="1"/>
    <col min="7" max="7" width="17" style="77" customWidth="1"/>
    <col min="8" max="8" width="10.8984375" style="73" customWidth="1"/>
    <col min="9" max="11" width="7.8984375" style="73" customWidth="1"/>
    <col min="12" max="12" width="15.3984375" style="73" customWidth="1"/>
    <col min="13" max="13" width="6.09765625" style="73" customWidth="1"/>
    <col min="14" max="14" width="20.09765625" style="73" customWidth="1"/>
    <col min="15" max="16384" width="7.8984375" style="73" customWidth="1"/>
  </cols>
  <sheetData>
    <row r="1" spans="1:8" s="2" customFormat="1" ht="12.75" customHeight="1">
      <c r="A1" s="346" t="s">
        <v>0</v>
      </c>
      <c r="B1" s="346"/>
      <c r="C1" s="346"/>
      <c r="D1" s="346"/>
      <c r="E1" s="346" t="s">
        <v>1</v>
      </c>
      <c r="F1" s="346"/>
      <c r="G1" s="346"/>
      <c r="H1" s="346"/>
    </row>
    <row r="2" spans="1:8" s="2" customFormat="1" ht="12.75" customHeight="1">
      <c r="A2" s="346" t="s">
        <v>2</v>
      </c>
      <c r="B2" s="346"/>
      <c r="C2" s="346"/>
      <c r="D2" s="346"/>
      <c r="E2" s="346" t="s">
        <v>3</v>
      </c>
      <c r="F2" s="346"/>
      <c r="G2" s="346"/>
      <c r="H2" s="346"/>
    </row>
    <row r="3" spans="1:8" s="2" customFormat="1" ht="12.75" customHeight="1" hidden="1">
      <c r="A3" s="346" t="s">
        <v>4</v>
      </c>
      <c r="B3" s="346"/>
      <c r="C3" s="346"/>
      <c r="D3" s="346"/>
      <c r="E3" s="3"/>
      <c r="F3" s="4"/>
      <c r="G3" s="5"/>
      <c r="H3" s="6"/>
    </row>
    <row r="4" spans="1:8" s="2" customFormat="1" ht="16.5" customHeight="1">
      <c r="A4" s="1"/>
      <c r="B4" s="1"/>
      <c r="C4" s="7"/>
      <c r="D4" s="8"/>
      <c r="E4" s="3"/>
      <c r="F4" s="4"/>
      <c r="G4" s="5"/>
      <c r="H4" s="6"/>
    </row>
    <row r="5" spans="1:8" s="2" customFormat="1" ht="45" customHeight="1">
      <c r="A5" s="345" t="s">
        <v>5</v>
      </c>
      <c r="B5" s="345"/>
      <c r="C5" s="345"/>
      <c r="D5" s="345"/>
      <c r="E5" s="345"/>
      <c r="F5" s="345"/>
      <c r="G5" s="345"/>
      <c r="H5" s="345"/>
    </row>
    <row r="6" spans="1:8" s="15" customFormat="1" ht="32.25" customHeight="1">
      <c r="A6" s="9" t="s">
        <v>6</v>
      </c>
      <c r="B6" s="10" t="s">
        <v>7</v>
      </c>
      <c r="C6" s="11" t="s">
        <v>8</v>
      </c>
      <c r="D6" s="12" t="s">
        <v>9</v>
      </c>
      <c r="E6" s="10" t="s">
        <v>10</v>
      </c>
      <c r="F6" s="13" t="s">
        <v>11</v>
      </c>
      <c r="G6" s="14" t="s">
        <v>12</v>
      </c>
      <c r="H6" s="10" t="s">
        <v>13</v>
      </c>
    </row>
    <row r="7" spans="1:8" s="15" customFormat="1" ht="24.75" customHeight="1">
      <c r="A7" s="16">
        <v>1</v>
      </c>
      <c r="B7" s="17" t="s">
        <v>14</v>
      </c>
      <c r="C7" s="18" t="s">
        <v>15</v>
      </c>
      <c r="D7" s="19" t="s">
        <v>16</v>
      </c>
      <c r="E7" s="20" t="s">
        <v>17</v>
      </c>
      <c r="F7" s="21" t="s">
        <v>18</v>
      </c>
      <c r="G7" s="22" t="s">
        <v>19</v>
      </c>
      <c r="H7" s="23"/>
    </row>
    <row r="8" spans="1:8" s="15" customFormat="1" ht="24.75" customHeight="1">
      <c r="A8" s="24">
        <v>2</v>
      </c>
      <c r="B8" s="24" t="s">
        <v>20</v>
      </c>
      <c r="C8" s="25" t="s">
        <v>21</v>
      </c>
      <c r="D8" s="26" t="s">
        <v>16</v>
      </c>
      <c r="E8" s="27" t="s">
        <v>17</v>
      </c>
      <c r="F8" s="28" t="s">
        <v>22</v>
      </c>
      <c r="G8" s="29" t="s">
        <v>23</v>
      </c>
      <c r="H8" s="30" t="s">
        <v>24</v>
      </c>
    </row>
    <row r="9" spans="1:8" s="15" customFormat="1" ht="24.75" customHeight="1">
      <c r="A9" s="24">
        <v>3</v>
      </c>
      <c r="B9" s="24" t="s">
        <v>25</v>
      </c>
      <c r="C9" s="25" t="s">
        <v>26</v>
      </c>
      <c r="D9" s="26" t="s">
        <v>16</v>
      </c>
      <c r="E9" s="31" t="s">
        <v>17</v>
      </c>
      <c r="F9" s="28" t="s">
        <v>27</v>
      </c>
      <c r="G9" s="29" t="s">
        <v>28</v>
      </c>
      <c r="H9" s="30" t="s">
        <v>24</v>
      </c>
    </row>
    <row r="10" spans="1:8" s="15" customFormat="1" ht="24.75" customHeight="1">
      <c r="A10" s="24">
        <v>4</v>
      </c>
      <c r="B10" s="24" t="s">
        <v>29</v>
      </c>
      <c r="C10" s="32" t="s">
        <v>30</v>
      </c>
      <c r="D10" s="26" t="s">
        <v>31</v>
      </c>
      <c r="E10" s="27" t="s">
        <v>32</v>
      </c>
      <c r="F10" s="28" t="s">
        <v>33</v>
      </c>
      <c r="G10" s="33" t="s">
        <v>34</v>
      </c>
      <c r="H10" s="30" t="s">
        <v>24</v>
      </c>
    </row>
    <row r="11" spans="1:8" s="15" customFormat="1" ht="24.75" customHeight="1">
      <c r="A11" s="24">
        <v>5</v>
      </c>
      <c r="B11" s="24" t="s">
        <v>35</v>
      </c>
      <c r="C11" s="25" t="s">
        <v>36</v>
      </c>
      <c r="D11" s="26" t="s">
        <v>37</v>
      </c>
      <c r="E11" s="27" t="s">
        <v>17</v>
      </c>
      <c r="F11" s="28" t="s">
        <v>38</v>
      </c>
      <c r="G11" s="29" t="s">
        <v>39</v>
      </c>
      <c r="H11" s="30"/>
    </row>
    <row r="12" spans="1:8" s="15" customFormat="1" ht="24.75" customHeight="1">
      <c r="A12" s="24">
        <v>6</v>
      </c>
      <c r="B12" s="24" t="s">
        <v>40</v>
      </c>
      <c r="C12" s="34" t="s">
        <v>41</v>
      </c>
      <c r="D12" s="26" t="s">
        <v>42</v>
      </c>
      <c r="E12" s="27" t="s">
        <v>17</v>
      </c>
      <c r="F12" s="28" t="s">
        <v>43</v>
      </c>
      <c r="G12" s="33" t="s">
        <v>39</v>
      </c>
      <c r="H12" s="30" t="s">
        <v>24</v>
      </c>
    </row>
    <row r="13" spans="1:8" s="15" customFormat="1" ht="24.75" customHeight="1">
      <c r="A13" s="24">
        <v>7</v>
      </c>
      <c r="B13" s="24" t="s">
        <v>44</v>
      </c>
      <c r="C13" s="34" t="s">
        <v>45</v>
      </c>
      <c r="D13" s="26" t="s">
        <v>42</v>
      </c>
      <c r="E13" s="27" t="s">
        <v>17</v>
      </c>
      <c r="F13" s="28" t="s">
        <v>46</v>
      </c>
      <c r="G13" s="33" t="s">
        <v>47</v>
      </c>
      <c r="H13" s="30"/>
    </row>
    <row r="14" spans="1:8" s="15" customFormat="1" ht="24.75" customHeight="1">
      <c r="A14" s="24">
        <v>8</v>
      </c>
      <c r="B14" s="24" t="s">
        <v>48</v>
      </c>
      <c r="C14" s="25" t="s">
        <v>49</v>
      </c>
      <c r="D14" s="26" t="s">
        <v>50</v>
      </c>
      <c r="E14" s="27" t="s">
        <v>17</v>
      </c>
      <c r="F14" s="28" t="s">
        <v>51</v>
      </c>
      <c r="G14" s="29" t="s">
        <v>52</v>
      </c>
      <c r="H14" s="30" t="s">
        <v>24</v>
      </c>
    </row>
    <row r="15" spans="1:8" s="15" customFormat="1" ht="24.75" customHeight="1">
      <c r="A15" s="24">
        <v>9</v>
      </c>
      <c r="B15" s="24" t="s">
        <v>53</v>
      </c>
      <c r="C15" s="34" t="s">
        <v>54</v>
      </c>
      <c r="D15" s="26" t="s">
        <v>55</v>
      </c>
      <c r="E15" s="27" t="s">
        <v>17</v>
      </c>
      <c r="F15" s="28" t="s">
        <v>56</v>
      </c>
      <c r="G15" s="33" t="s">
        <v>57</v>
      </c>
      <c r="H15" s="30" t="s">
        <v>24</v>
      </c>
    </row>
    <row r="16" spans="1:8" s="15" customFormat="1" ht="24.75" customHeight="1">
      <c r="A16" s="24">
        <v>10</v>
      </c>
      <c r="B16" s="24" t="s">
        <v>58</v>
      </c>
      <c r="C16" s="25" t="s">
        <v>59</v>
      </c>
      <c r="D16" s="26" t="s">
        <v>60</v>
      </c>
      <c r="E16" s="31" t="s">
        <v>32</v>
      </c>
      <c r="F16" s="28" t="s">
        <v>61</v>
      </c>
      <c r="G16" s="29" t="s">
        <v>62</v>
      </c>
      <c r="H16" s="30" t="s">
        <v>24</v>
      </c>
    </row>
    <row r="17" spans="1:8" s="15" customFormat="1" ht="24.75" customHeight="1">
      <c r="A17" s="24">
        <v>11</v>
      </c>
      <c r="B17" s="24" t="s">
        <v>63</v>
      </c>
      <c r="C17" s="25" t="s">
        <v>64</v>
      </c>
      <c r="D17" s="26" t="s">
        <v>65</v>
      </c>
      <c r="E17" s="27" t="s">
        <v>17</v>
      </c>
      <c r="F17" s="28" t="s">
        <v>43</v>
      </c>
      <c r="G17" s="29" t="s">
        <v>66</v>
      </c>
      <c r="H17" s="30"/>
    </row>
    <row r="18" spans="1:8" s="15" customFormat="1" ht="24.75" customHeight="1">
      <c r="A18" s="24">
        <v>12</v>
      </c>
      <c r="B18" s="24" t="s">
        <v>67</v>
      </c>
      <c r="C18" s="25" t="s">
        <v>68</v>
      </c>
      <c r="D18" s="26" t="s">
        <v>69</v>
      </c>
      <c r="E18" s="31" t="s">
        <v>17</v>
      </c>
      <c r="F18" s="28" t="s">
        <v>70</v>
      </c>
      <c r="G18" s="29" t="s">
        <v>23</v>
      </c>
      <c r="H18" s="30" t="s">
        <v>24</v>
      </c>
    </row>
    <row r="19" spans="1:8" s="15" customFormat="1" ht="24.75" customHeight="1">
      <c r="A19" s="24">
        <v>13</v>
      </c>
      <c r="B19" s="24" t="s">
        <v>71</v>
      </c>
      <c r="C19" s="25" t="s">
        <v>72</v>
      </c>
      <c r="D19" s="26" t="s">
        <v>73</v>
      </c>
      <c r="E19" s="27" t="s">
        <v>17</v>
      </c>
      <c r="F19" s="28" t="s">
        <v>74</v>
      </c>
      <c r="G19" s="29" t="s">
        <v>57</v>
      </c>
      <c r="H19" s="30" t="s">
        <v>24</v>
      </c>
    </row>
    <row r="20" spans="1:8" s="15" customFormat="1" ht="24.75" customHeight="1">
      <c r="A20" s="24">
        <v>14</v>
      </c>
      <c r="B20" s="24" t="s">
        <v>75</v>
      </c>
      <c r="C20" s="34" t="s">
        <v>76</v>
      </c>
      <c r="D20" s="26" t="s">
        <v>77</v>
      </c>
      <c r="E20" s="27" t="s">
        <v>17</v>
      </c>
      <c r="F20" s="28" t="s">
        <v>78</v>
      </c>
      <c r="G20" s="33" t="s">
        <v>79</v>
      </c>
      <c r="H20" s="30"/>
    </row>
    <row r="21" spans="1:8" s="15" customFormat="1" ht="24.75" customHeight="1">
      <c r="A21" s="24">
        <v>15</v>
      </c>
      <c r="B21" s="24" t="s">
        <v>80</v>
      </c>
      <c r="C21" s="32" t="s">
        <v>81</v>
      </c>
      <c r="D21" s="26" t="s">
        <v>82</v>
      </c>
      <c r="E21" s="27" t="s">
        <v>17</v>
      </c>
      <c r="F21" s="28" t="s">
        <v>83</v>
      </c>
      <c r="G21" s="33" t="s">
        <v>84</v>
      </c>
      <c r="H21" s="30" t="s">
        <v>24</v>
      </c>
    </row>
    <row r="22" spans="1:8" s="15" customFormat="1" ht="24.75" customHeight="1">
      <c r="A22" s="24">
        <v>16</v>
      </c>
      <c r="B22" s="24" t="s">
        <v>85</v>
      </c>
      <c r="C22" s="25" t="s">
        <v>86</v>
      </c>
      <c r="D22" s="26" t="s">
        <v>82</v>
      </c>
      <c r="E22" s="27" t="s">
        <v>17</v>
      </c>
      <c r="F22" s="28" t="s">
        <v>87</v>
      </c>
      <c r="G22" s="29" t="s">
        <v>88</v>
      </c>
      <c r="H22" s="30"/>
    </row>
    <row r="23" spans="1:8" s="15" customFormat="1" ht="24.75" customHeight="1">
      <c r="A23" s="24">
        <v>17</v>
      </c>
      <c r="B23" s="24" t="s">
        <v>89</v>
      </c>
      <c r="C23" s="25" t="s">
        <v>90</v>
      </c>
      <c r="D23" s="26" t="s">
        <v>91</v>
      </c>
      <c r="E23" s="27" t="s">
        <v>17</v>
      </c>
      <c r="F23" s="28" t="s">
        <v>87</v>
      </c>
      <c r="G23" s="29" t="s">
        <v>57</v>
      </c>
      <c r="H23" s="30" t="s">
        <v>24</v>
      </c>
    </row>
    <row r="24" spans="1:8" s="15" customFormat="1" ht="24.75" customHeight="1">
      <c r="A24" s="24">
        <v>18</v>
      </c>
      <c r="B24" s="24" t="s">
        <v>92</v>
      </c>
      <c r="C24" s="32" t="s">
        <v>93</v>
      </c>
      <c r="D24" s="26" t="s">
        <v>94</v>
      </c>
      <c r="E24" s="27" t="s">
        <v>17</v>
      </c>
      <c r="F24" s="28" t="s">
        <v>95</v>
      </c>
      <c r="G24" s="33" t="s">
        <v>88</v>
      </c>
      <c r="H24" s="30" t="s">
        <v>24</v>
      </c>
    </row>
    <row r="25" spans="1:8" s="15" customFormat="1" ht="24.75" customHeight="1">
      <c r="A25" s="24">
        <v>19</v>
      </c>
      <c r="B25" s="24" t="s">
        <v>96</v>
      </c>
      <c r="C25" s="32" t="s">
        <v>97</v>
      </c>
      <c r="D25" s="26" t="s">
        <v>94</v>
      </c>
      <c r="E25" s="27" t="s">
        <v>17</v>
      </c>
      <c r="F25" s="28" t="s">
        <v>95</v>
      </c>
      <c r="G25" s="33" t="s">
        <v>23</v>
      </c>
      <c r="H25" s="30" t="s">
        <v>24</v>
      </c>
    </row>
    <row r="26" spans="1:8" s="15" customFormat="1" ht="24.75" customHeight="1">
      <c r="A26" s="24">
        <v>20</v>
      </c>
      <c r="B26" s="24" t="s">
        <v>98</v>
      </c>
      <c r="C26" s="32" t="s">
        <v>99</v>
      </c>
      <c r="D26" s="26" t="s">
        <v>94</v>
      </c>
      <c r="E26" s="27" t="s">
        <v>17</v>
      </c>
      <c r="F26" s="28" t="s">
        <v>83</v>
      </c>
      <c r="G26" s="33" t="s">
        <v>100</v>
      </c>
      <c r="H26" s="30"/>
    </row>
    <row r="27" spans="1:8" s="15" customFormat="1" ht="24.75" customHeight="1">
      <c r="A27" s="24">
        <v>21</v>
      </c>
      <c r="B27" s="24" t="s">
        <v>101</v>
      </c>
      <c r="C27" s="32" t="s">
        <v>102</v>
      </c>
      <c r="D27" s="26" t="s">
        <v>103</v>
      </c>
      <c r="E27" s="27" t="s">
        <v>17</v>
      </c>
      <c r="F27" s="28" t="s">
        <v>104</v>
      </c>
      <c r="G27" s="33" t="s">
        <v>105</v>
      </c>
      <c r="H27" s="30" t="s">
        <v>24</v>
      </c>
    </row>
    <row r="28" spans="1:8" s="36" customFormat="1" ht="24.75" customHeight="1">
      <c r="A28" s="24">
        <v>22</v>
      </c>
      <c r="B28" s="24" t="s">
        <v>106</v>
      </c>
      <c r="C28" s="34" t="s">
        <v>107</v>
      </c>
      <c r="D28" s="26" t="s">
        <v>103</v>
      </c>
      <c r="E28" s="35" t="s">
        <v>17</v>
      </c>
      <c r="F28" s="28" t="s">
        <v>108</v>
      </c>
      <c r="G28" s="33" t="s">
        <v>109</v>
      </c>
      <c r="H28" s="30" t="s">
        <v>24</v>
      </c>
    </row>
    <row r="29" spans="1:8" s="36" customFormat="1" ht="24.75" customHeight="1">
      <c r="A29" s="24">
        <v>23</v>
      </c>
      <c r="B29" s="24" t="s">
        <v>110</v>
      </c>
      <c r="C29" s="34" t="s">
        <v>111</v>
      </c>
      <c r="D29" s="26" t="s">
        <v>112</v>
      </c>
      <c r="E29" s="35" t="s">
        <v>17</v>
      </c>
      <c r="F29" s="28" t="s">
        <v>113</v>
      </c>
      <c r="G29" s="33" t="s">
        <v>114</v>
      </c>
      <c r="H29" s="30"/>
    </row>
    <row r="30" spans="1:8" s="36" customFormat="1" ht="24.75" customHeight="1">
      <c r="A30" s="24">
        <v>24</v>
      </c>
      <c r="B30" s="24" t="s">
        <v>115</v>
      </c>
      <c r="C30" s="25" t="s">
        <v>116</v>
      </c>
      <c r="D30" s="26" t="s">
        <v>112</v>
      </c>
      <c r="E30" s="35" t="s">
        <v>17</v>
      </c>
      <c r="F30" s="28" t="s">
        <v>117</v>
      </c>
      <c r="G30" s="29" t="s">
        <v>23</v>
      </c>
      <c r="H30" s="30" t="s">
        <v>24</v>
      </c>
    </row>
    <row r="31" spans="1:8" s="36" customFormat="1" ht="24.75" customHeight="1">
      <c r="A31" s="24">
        <v>25</v>
      </c>
      <c r="B31" s="24" t="s">
        <v>118</v>
      </c>
      <c r="C31" s="25" t="s">
        <v>119</v>
      </c>
      <c r="D31" s="26" t="s">
        <v>120</v>
      </c>
      <c r="E31" s="35" t="s">
        <v>17</v>
      </c>
      <c r="F31" s="28" t="s">
        <v>121</v>
      </c>
      <c r="G31" s="29" t="s">
        <v>57</v>
      </c>
      <c r="H31" s="30" t="s">
        <v>24</v>
      </c>
    </row>
    <row r="32" spans="1:8" s="36" customFormat="1" ht="24.75" customHeight="1">
      <c r="A32" s="24">
        <v>26</v>
      </c>
      <c r="B32" s="24" t="s">
        <v>122</v>
      </c>
      <c r="C32" s="32" t="s">
        <v>123</v>
      </c>
      <c r="D32" s="26" t="s">
        <v>120</v>
      </c>
      <c r="E32" s="35" t="s">
        <v>17</v>
      </c>
      <c r="F32" s="28" t="s">
        <v>124</v>
      </c>
      <c r="G32" s="33" t="s">
        <v>57</v>
      </c>
      <c r="H32" s="30"/>
    </row>
    <row r="33" spans="1:8" s="36" customFormat="1" ht="24.75" customHeight="1">
      <c r="A33" s="24">
        <v>27</v>
      </c>
      <c r="B33" s="24" t="s">
        <v>125</v>
      </c>
      <c r="C33" s="25" t="s">
        <v>126</v>
      </c>
      <c r="D33" s="26" t="s">
        <v>120</v>
      </c>
      <c r="E33" s="35" t="s">
        <v>17</v>
      </c>
      <c r="F33" s="28" t="s">
        <v>22</v>
      </c>
      <c r="G33" s="29" t="s">
        <v>127</v>
      </c>
      <c r="H33" s="30"/>
    </row>
    <row r="34" spans="1:8" s="36" customFormat="1" ht="24.75" customHeight="1">
      <c r="A34" s="24">
        <v>28</v>
      </c>
      <c r="B34" s="24" t="s">
        <v>128</v>
      </c>
      <c r="C34" s="25" t="s">
        <v>129</v>
      </c>
      <c r="D34" s="26" t="s">
        <v>130</v>
      </c>
      <c r="E34" s="35" t="s">
        <v>17</v>
      </c>
      <c r="F34" s="28" t="s">
        <v>131</v>
      </c>
      <c r="G34" s="29" t="s">
        <v>39</v>
      </c>
      <c r="H34" s="30" t="s">
        <v>24</v>
      </c>
    </row>
    <row r="35" spans="1:8" s="36" customFormat="1" ht="24.75" customHeight="1">
      <c r="A35" s="24">
        <v>29</v>
      </c>
      <c r="B35" s="24" t="s">
        <v>132</v>
      </c>
      <c r="C35" s="25" t="s">
        <v>133</v>
      </c>
      <c r="D35" s="26" t="s">
        <v>134</v>
      </c>
      <c r="E35" s="35" t="s">
        <v>17</v>
      </c>
      <c r="F35" s="28" t="s">
        <v>135</v>
      </c>
      <c r="G35" s="29" t="s">
        <v>136</v>
      </c>
      <c r="H35" s="30"/>
    </row>
    <row r="36" spans="1:8" s="36" customFormat="1" ht="24.75" customHeight="1">
      <c r="A36" s="24">
        <v>30</v>
      </c>
      <c r="B36" s="24" t="s">
        <v>137</v>
      </c>
      <c r="C36" s="25" t="s">
        <v>138</v>
      </c>
      <c r="D36" s="26" t="s">
        <v>139</v>
      </c>
      <c r="E36" s="35" t="s">
        <v>17</v>
      </c>
      <c r="F36" s="28" t="s">
        <v>140</v>
      </c>
      <c r="G36" s="29" t="s">
        <v>79</v>
      </c>
      <c r="H36" s="30" t="s">
        <v>24</v>
      </c>
    </row>
    <row r="37" spans="1:8" s="36" customFormat="1" ht="24.75" customHeight="1">
      <c r="A37" s="24">
        <v>31</v>
      </c>
      <c r="B37" s="24" t="s">
        <v>141</v>
      </c>
      <c r="C37" s="32" t="s">
        <v>142</v>
      </c>
      <c r="D37" s="26" t="s">
        <v>143</v>
      </c>
      <c r="E37" s="35" t="s">
        <v>17</v>
      </c>
      <c r="F37" s="28" t="s">
        <v>144</v>
      </c>
      <c r="G37" s="33" t="s">
        <v>23</v>
      </c>
      <c r="H37" s="30" t="s">
        <v>24</v>
      </c>
    </row>
    <row r="38" spans="1:8" s="36" customFormat="1" ht="24.75" customHeight="1">
      <c r="A38" s="24">
        <v>32</v>
      </c>
      <c r="B38" s="24" t="s">
        <v>145</v>
      </c>
      <c r="C38" s="32" t="s">
        <v>146</v>
      </c>
      <c r="D38" s="26" t="s">
        <v>143</v>
      </c>
      <c r="E38" s="35" t="s">
        <v>17</v>
      </c>
      <c r="F38" s="28" t="s">
        <v>147</v>
      </c>
      <c r="G38" s="33" t="s">
        <v>148</v>
      </c>
      <c r="H38" s="30" t="s">
        <v>24</v>
      </c>
    </row>
    <row r="39" spans="1:8" s="36" customFormat="1" ht="24.75" customHeight="1">
      <c r="A39" s="24">
        <v>33</v>
      </c>
      <c r="B39" s="24" t="s">
        <v>149</v>
      </c>
      <c r="C39" s="32" t="s">
        <v>150</v>
      </c>
      <c r="D39" s="26" t="s">
        <v>151</v>
      </c>
      <c r="E39" s="35" t="s">
        <v>17</v>
      </c>
      <c r="F39" s="28" t="s">
        <v>74</v>
      </c>
      <c r="G39" s="33" t="s">
        <v>152</v>
      </c>
      <c r="H39" s="30"/>
    </row>
    <row r="40" spans="1:8" s="36" customFormat="1" ht="24.75" customHeight="1">
      <c r="A40" s="24">
        <v>34</v>
      </c>
      <c r="B40" s="24" t="s">
        <v>153</v>
      </c>
      <c r="C40" s="32" t="s">
        <v>154</v>
      </c>
      <c r="D40" s="26" t="s">
        <v>155</v>
      </c>
      <c r="E40" s="35" t="s">
        <v>17</v>
      </c>
      <c r="F40" s="28" t="s">
        <v>156</v>
      </c>
      <c r="G40" s="33" t="s">
        <v>157</v>
      </c>
      <c r="H40" s="30" t="s">
        <v>24</v>
      </c>
    </row>
    <row r="41" spans="1:8" s="36" customFormat="1" ht="24.75" customHeight="1">
      <c r="A41" s="24">
        <v>35</v>
      </c>
      <c r="B41" s="24" t="s">
        <v>158</v>
      </c>
      <c r="C41" s="25" t="s">
        <v>159</v>
      </c>
      <c r="D41" s="26" t="s">
        <v>160</v>
      </c>
      <c r="E41" s="35" t="s">
        <v>17</v>
      </c>
      <c r="F41" s="28" t="s">
        <v>161</v>
      </c>
      <c r="G41" s="29" t="s">
        <v>23</v>
      </c>
      <c r="H41" s="30" t="s">
        <v>24</v>
      </c>
    </row>
    <row r="42" spans="1:8" s="36" customFormat="1" ht="24.75" customHeight="1">
      <c r="A42" s="24">
        <v>36</v>
      </c>
      <c r="B42" s="24" t="s">
        <v>162</v>
      </c>
      <c r="C42" s="34" t="s">
        <v>163</v>
      </c>
      <c r="D42" s="26" t="s">
        <v>164</v>
      </c>
      <c r="E42" s="35" t="s">
        <v>17</v>
      </c>
      <c r="F42" s="28" t="s">
        <v>165</v>
      </c>
      <c r="G42" s="33" t="s">
        <v>105</v>
      </c>
      <c r="H42" s="30"/>
    </row>
    <row r="43" spans="1:8" s="36" customFormat="1" ht="24.75" customHeight="1">
      <c r="A43" s="24">
        <v>37</v>
      </c>
      <c r="B43" s="24" t="s">
        <v>166</v>
      </c>
      <c r="C43" s="25" t="s">
        <v>167</v>
      </c>
      <c r="D43" s="26" t="s">
        <v>164</v>
      </c>
      <c r="E43" s="35" t="s">
        <v>17</v>
      </c>
      <c r="F43" s="28" t="s">
        <v>168</v>
      </c>
      <c r="G43" s="29" t="s">
        <v>169</v>
      </c>
      <c r="H43" s="30" t="s">
        <v>24</v>
      </c>
    </row>
    <row r="44" spans="1:8" s="36" customFormat="1" ht="24.75" customHeight="1">
      <c r="A44" s="24">
        <v>38</v>
      </c>
      <c r="B44" s="24" t="s">
        <v>170</v>
      </c>
      <c r="C44" s="32" t="s">
        <v>129</v>
      </c>
      <c r="D44" s="26" t="s">
        <v>164</v>
      </c>
      <c r="E44" s="35" t="s">
        <v>17</v>
      </c>
      <c r="F44" s="28" t="s">
        <v>171</v>
      </c>
      <c r="G44" s="33" t="s">
        <v>152</v>
      </c>
      <c r="H44" s="30"/>
    </row>
    <row r="45" spans="1:8" s="36" customFormat="1" ht="24.75" customHeight="1">
      <c r="A45" s="24">
        <v>39</v>
      </c>
      <c r="B45" s="24" t="s">
        <v>172</v>
      </c>
      <c r="C45" s="25" t="s">
        <v>173</v>
      </c>
      <c r="D45" s="26" t="s">
        <v>164</v>
      </c>
      <c r="E45" s="35" t="s">
        <v>17</v>
      </c>
      <c r="F45" s="28" t="s">
        <v>174</v>
      </c>
      <c r="G45" s="29" t="s">
        <v>52</v>
      </c>
      <c r="H45" s="30"/>
    </row>
    <row r="46" spans="1:8" s="37" customFormat="1" ht="24.75" customHeight="1">
      <c r="A46" s="24">
        <v>40</v>
      </c>
      <c r="B46" s="24" t="s">
        <v>175</v>
      </c>
      <c r="C46" s="25" t="s">
        <v>176</v>
      </c>
      <c r="D46" s="26" t="s">
        <v>177</v>
      </c>
      <c r="E46" s="35" t="s">
        <v>17</v>
      </c>
      <c r="F46" s="28" t="s">
        <v>178</v>
      </c>
      <c r="G46" s="29" t="s">
        <v>179</v>
      </c>
      <c r="H46" s="30" t="s">
        <v>24</v>
      </c>
    </row>
    <row r="47" spans="1:8" s="36" customFormat="1" ht="24.75" customHeight="1">
      <c r="A47" s="24">
        <v>41</v>
      </c>
      <c r="B47" s="24" t="s">
        <v>180</v>
      </c>
      <c r="C47" s="25" t="s">
        <v>181</v>
      </c>
      <c r="D47" s="26" t="s">
        <v>182</v>
      </c>
      <c r="E47" s="35" t="s">
        <v>17</v>
      </c>
      <c r="F47" s="28" t="s">
        <v>183</v>
      </c>
      <c r="G47" s="29" t="s">
        <v>184</v>
      </c>
      <c r="H47" s="30" t="s">
        <v>24</v>
      </c>
    </row>
    <row r="48" spans="1:8" s="36" customFormat="1" ht="24.75" customHeight="1">
      <c r="A48" s="24">
        <v>42</v>
      </c>
      <c r="B48" s="24" t="s">
        <v>185</v>
      </c>
      <c r="C48" s="34" t="s">
        <v>186</v>
      </c>
      <c r="D48" s="38" t="s">
        <v>182</v>
      </c>
      <c r="E48" s="27" t="s">
        <v>32</v>
      </c>
      <c r="F48" s="28" t="s">
        <v>187</v>
      </c>
      <c r="G48" s="33" t="s">
        <v>188</v>
      </c>
      <c r="H48" s="30"/>
    </row>
    <row r="49" spans="1:8" s="36" customFormat="1" ht="24.75" customHeight="1">
      <c r="A49" s="24">
        <v>43</v>
      </c>
      <c r="B49" s="24" t="s">
        <v>189</v>
      </c>
      <c r="C49" s="25" t="s">
        <v>190</v>
      </c>
      <c r="D49" s="26" t="s">
        <v>191</v>
      </c>
      <c r="E49" s="27" t="s">
        <v>17</v>
      </c>
      <c r="F49" s="28" t="s">
        <v>192</v>
      </c>
      <c r="G49" s="29" t="s">
        <v>157</v>
      </c>
      <c r="H49" s="30" t="s">
        <v>24</v>
      </c>
    </row>
    <row r="50" spans="1:8" s="36" customFormat="1" ht="24.75" customHeight="1">
      <c r="A50" s="24">
        <v>44</v>
      </c>
      <c r="B50" s="24" t="s">
        <v>193</v>
      </c>
      <c r="C50" s="39" t="s">
        <v>194</v>
      </c>
      <c r="D50" s="40" t="s">
        <v>195</v>
      </c>
      <c r="E50" s="27" t="s">
        <v>17</v>
      </c>
      <c r="F50" s="28" t="s">
        <v>196</v>
      </c>
      <c r="G50" s="33" t="s">
        <v>157</v>
      </c>
      <c r="H50" s="30" t="s">
        <v>24</v>
      </c>
    </row>
    <row r="51" spans="1:8" s="36" customFormat="1" ht="24.75" customHeight="1">
      <c r="A51" s="24">
        <v>45</v>
      </c>
      <c r="B51" s="24" t="s">
        <v>197</v>
      </c>
      <c r="C51" s="25" t="s">
        <v>198</v>
      </c>
      <c r="D51" s="26" t="s">
        <v>199</v>
      </c>
      <c r="E51" s="27" t="s">
        <v>17</v>
      </c>
      <c r="F51" s="28" t="s">
        <v>200</v>
      </c>
      <c r="G51" s="29" t="s">
        <v>201</v>
      </c>
      <c r="H51" s="30" t="s">
        <v>24</v>
      </c>
    </row>
    <row r="52" spans="1:8" s="36" customFormat="1" ht="24.75" customHeight="1">
      <c r="A52" s="24">
        <v>46</v>
      </c>
      <c r="B52" s="24" t="s">
        <v>202</v>
      </c>
      <c r="C52" s="25" t="s">
        <v>102</v>
      </c>
      <c r="D52" s="26" t="s">
        <v>203</v>
      </c>
      <c r="E52" s="27" t="s">
        <v>17</v>
      </c>
      <c r="F52" s="28" t="s">
        <v>22</v>
      </c>
      <c r="G52" s="29" t="s">
        <v>57</v>
      </c>
      <c r="H52" s="30" t="s">
        <v>24</v>
      </c>
    </row>
    <row r="53" spans="1:8" s="36" customFormat="1" ht="24.75" customHeight="1">
      <c r="A53" s="24">
        <v>47</v>
      </c>
      <c r="B53" s="24" t="s">
        <v>204</v>
      </c>
      <c r="C53" s="34" t="s">
        <v>205</v>
      </c>
      <c r="D53" s="26" t="s">
        <v>203</v>
      </c>
      <c r="E53" s="27" t="s">
        <v>17</v>
      </c>
      <c r="F53" s="28" t="s">
        <v>206</v>
      </c>
      <c r="G53" s="33" t="s">
        <v>57</v>
      </c>
      <c r="H53" s="30" t="s">
        <v>24</v>
      </c>
    </row>
    <row r="54" spans="1:8" s="36" customFormat="1" ht="24.75" customHeight="1">
      <c r="A54" s="24">
        <v>48</v>
      </c>
      <c r="B54" s="24" t="s">
        <v>207</v>
      </c>
      <c r="C54" s="25" t="s">
        <v>208</v>
      </c>
      <c r="D54" s="26" t="s">
        <v>209</v>
      </c>
      <c r="E54" s="27" t="s">
        <v>17</v>
      </c>
      <c r="F54" s="28" t="s">
        <v>210</v>
      </c>
      <c r="G54" s="29" t="s">
        <v>211</v>
      </c>
      <c r="H54" s="30"/>
    </row>
    <row r="55" spans="1:8" s="36" customFormat="1" ht="24.75" customHeight="1">
      <c r="A55" s="24">
        <v>49</v>
      </c>
      <c r="B55" s="24" t="s">
        <v>212</v>
      </c>
      <c r="C55" s="32" t="s">
        <v>213</v>
      </c>
      <c r="D55" s="26" t="s">
        <v>214</v>
      </c>
      <c r="E55" s="27" t="s">
        <v>17</v>
      </c>
      <c r="F55" s="28" t="s">
        <v>215</v>
      </c>
      <c r="G55" s="33" t="s">
        <v>216</v>
      </c>
      <c r="H55" s="30" t="s">
        <v>24</v>
      </c>
    </row>
    <row r="56" spans="1:8" s="36" customFormat="1" ht="24.75" customHeight="1">
      <c r="A56" s="24">
        <v>50</v>
      </c>
      <c r="B56" s="24" t="s">
        <v>217</v>
      </c>
      <c r="C56" s="34" t="s">
        <v>218</v>
      </c>
      <c r="D56" s="26" t="s">
        <v>219</v>
      </c>
      <c r="E56" s="27" t="s">
        <v>17</v>
      </c>
      <c r="F56" s="28" t="s">
        <v>74</v>
      </c>
      <c r="G56" s="33" t="s">
        <v>39</v>
      </c>
      <c r="H56" s="30" t="s">
        <v>24</v>
      </c>
    </row>
    <row r="57" spans="1:8" s="36" customFormat="1" ht="24.75" customHeight="1">
      <c r="A57" s="24">
        <v>51</v>
      </c>
      <c r="B57" s="24" t="s">
        <v>220</v>
      </c>
      <c r="C57" s="25" t="s">
        <v>221</v>
      </c>
      <c r="D57" s="26" t="s">
        <v>219</v>
      </c>
      <c r="E57" s="27" t="s">
        <v>17</v>
      </c>
      <c r="F57" s="28" t="s">
        <v>222</v>
      </c>
      <c r="G57" s="29" t="s">
        <v>39</v>
      </c>
      <c r="H57" s="30" t="s">
        <v>24</v>
      </c>
    </row>
    <row r="58" spans="1:8" s="36" customFormat="1" ht="24.75" customHeight="1">
      <c r="A58" s="24">
        <v>52</v>
      </c>
      <c r="B58" s="24" t="s">
        <v>223</v>
      </c>
      <c r="C58" s="25" t="s">
        <v>224</v>
      </c>
      <c r="D58" s="26" t="s">
        <v>225</v>
      </c>
      <c r="E58" s="27" t="s">
        <v>17</v>
      </c>
      <c r="F58" s="28" t="s">
        <v>226</v>
      </c>
      <c r="G58" s="29" t="s">
        <v>66</v>
      </c>
      <c r="H58" s="30"/>
    </row>
    <row r="59" spans="1:8" s="37" customFormat="1" ht="24.75" customHeight="1">
      <c r="A59" s="24">
        <v>53</v>
      </c>
      <c r="B59" s="24" t="s">
        <v>227</v>
      </c>
      <c r="C59" s="32" t="s">
        <v>228</v>
      </c>
      <c r="D59" s="26" t="s">
        <v>229</v>
      </c>
      <c r="E59" s="27" t="s">
        <v>17</v>
      </c>
      <c r="F59" s="28" t="s">
        <v>230</v>
      </c>
      <c r="G59" s="33" t="s">
        <v>34</v>
      </c>
      <c r="H59" s="30"/>
    </row>
    <row r="60" spans="1:8" s="36" customFormat="1" ht="24.75" customHeight="1">
      <c r="A60" s="24">
        <v>54</v>
      </c>
      <c r="B60" s="24" t="s">
        <v>231</v>
      </c>
      <c r="C60" s="32" t="s">
        <v>232</v>
      </c>
      <c r="D60" s="26" t="s">
        <v>229</v>
      </c>
      <c r="E60" s="27" t="s">
        <v>17</v>
      </c>
      <c r="F60" s="28" t="s">
        <v>233</v>
      </c>
      <c r="G60" s="33" t="s">
        <v>66</v>
      </c>
      <c r="H60" s="30" t="s">
        <v>24</v>
      </c>
    </row>
    <row r="61" spans="1:8" s="36" customFormat="1" ht="24.75" customHeight="1">
      <c r="A61" s="24">
        <v>55</v>
      </c>
      <c r="B61" s="24" t="s">
        <v>234</v>
      </c>
      <c r="C61" s="25" t="s">
        <v>235</v>
      </c>
      <c r="D61" s="26" t="s">
        <v>229</v>
      </c>
      <c r="E61" s="27" t="s">
        <v>17</v>
      </c>
      <c r="F61" s="28" t="s">
        <v>236</v>
      </c>
      <c r="G61" s="29" t="s">
        <v>136</v>
      </c>
      <c r="H61" s="30"/>
    </row>
    <row r="62" spans="1:8" s="36" customFormat="1" ht="24.75" customHeight="1">
      <c r="A62" s="24">
        <v>56</v>
      </c>
      <c r="B62" s="24" t="s">
        <v>237</v>
      </c>
      <c r="C62" s="32" t="s">
        <v>238</v>
      </c>
      <c r="D62" s="26" t="s">
        <v>239</v>
      </c>
      <c r="E62" s="27" t="s">
        <v>17</v>
      </c>
      <c r="F62" s="28" t="s">
        <v>240</v>
      </c>
      <c r="G62" s="33" t="s">
        <v>57</v>
      </c>
      <c r="H62" s="30"/>
    </row>
    <row r="63" spans="1:8" s="36" customFormat="1" ht="24.75" customHeight="1">
      <c r="A63" s="24">
        <v>57</v>
      </c>
      <c r="B63" s="24" t="s">
        <v>241</v>
      </c>
      <c r="C63" s="25" t="s">
        <v>242</v>
      </c>
      <c r="D63" s="26" t="s">
        <v>243</v>
      </c>
      <c r="E63" s="27" t="s">
        <v>17</v>
      </c>
      <c r="F63" s="28" t="s">
        <v>244</v>
      </c>
      <c r="G63" s="29" t="s">
        <v>57</v>
      </c>
      <c r="H63" s="30"/>
    </row>
    <row r="64" spans="1:8" s="36" customFormat="1" ht="24.75" customHeight="1">
      <c r="A64" s="24">
        <v>58</v>
      </c>
      <c r="B64" s="24" t="s">
        <v>245</v>
      </c>
      <c r="C64" s="25" t="s">
        <v>246</v>
      </c>
      <c r="D64" s="26" t="s">
        <v>247</v>
      </c>
      <c r="E64" s="27" t="s">
        <v>17</v>
      </c>
      <c r="F64" s="28" t="s">
        <v>248</v>
      </c>
      <c r="G64" s="29" t="s">
        <v>23</v>
      </c>
      <c r="H64" s="30" t="s">
        <v>24</v>
      </c>
    </row>
    <row r="65" spans="1:8" s="36" customFormat="1" ht="24.75" customHeight="1">
      <c r="A65" s="24">
        <v>59</v>
      </c>
      <c r="B65" s="24" t="s">
        <v>249</v>
      </c>
      <c r="C65" s="25" t="s">
        <v>176</v>
      </c>
      <c r="D65" s="26" t="s">
        <v>250</v>
      </c>
      <c r="E65" s="27" t="s">
        <v>17</v>
      </c>
      <c r="F65" s="28" t="s">
        <v>251</v>
      </c>
      <c r="G65" s="29" t="s">
        <v>157</v>
      </c>
      <c r="H65" s="30" t="s">
        <v>24</v>
      </c>
    </row>
    <row r="66" spans="1:8" s="36" customFormat="1" ht="24.75" customHeight="1">
      <c r="A66" s="24">
        <v>60</v>
      </c>
      <c r="B66" s="24" t="s">
        <v>252</v>
      </c>
      <c r="C66" s="34" t="s">
        <v>253</v>
      </c>
      <c r="D66" s="26" t="s">
        <v>254</v>
      </c>
      <c r="E66" s="27" t="s">
        <v>17</v>
      </c>
      <c r="F66" s="28" t="s">
        <v>230</v>
      </c>
      <c r="G66" s="33" t="s">
        <v>88</v>
      </c>
      <c r="H66" s="30" t="s">
        <v>24</v>
      </c>
    </row>
    <row r="67" spans="1:8" s="36" customFormat="1" ht="24.75" customHeight="1">
      <c r="A67" s="24">
        <v>61</v>
      </c>
      <c r="B67" s="24" t="s">
        <v>255</v>
      </c>
      <c r="C67" s="32" t="s">
        <v>256</v>
      </c>
      <c r="D67" s="26" t="s">
        <v>257</v>
      </c>
      <c r="E67" s="27" t="s">
        <v>17</v>
      </c>
      <c r="F67" s="28" t="s">
        <v>200</v>
      </c>
      <c r="G67" s="33" t="s">
        <v>258</v>
      </c>
      <c r="H67" s="30" t="s">
        <v>24</v>
      </c>
    </row>
    <row r="68" spans="1:8" s="36" customFormat="1" ht="24.75" customHeight="1">
      <c r="A68" s="24">
        <v>62</v>
      </c>
      <c r="B68" s="24" t="s">
        <v>259</v>
      </c>
      <c r="C68" s="25" t="s">
        <v>260</v>
      </c>
      <c r="D68" s="26" t="s">
        <v>261</v>
      </c>
      <c r="E68" s="27" t="s">
        <v>32</v>
      </c>
      <c r="F68" s="28" t="s">
        <v>262</v>
      </c>
      <c r="G68" s="29" t="s">
        <v>263</v>
      </c>
      <c r="H68" s="30" t="s">
        <v>24</v>
      </c>
    </row>
    <row r="69" spans="1:8" s="36" customFormat="1" ht="24.75" customHeight="1">
      <c r="A69" s="24">
        <v>63</v>
      </c>
      <c r="B69" s="24" t="s">
        <v>264</v>
      </c>
      <c r="C69" s="34" t="s">
        <v>265</v>
      </c>
      <c r="D69" s="26" t="s">
        <v>266</v>
      </c>
      <c r="E69" s="27" t="s">
        <v>32</v>
      </c>
      <c r="F69" s="28" t="s">
        <v>267</v>
      </c>
      <c r="G69" s="33" t="s">
        <v>105</v>
      </c>
      <c r="H69" s="30"/>
    </row>
    <row r="70" spans="1:8" s="36" customFormat="1" ht="24.75" customHeight="1">
      <c r="A70" s="24">
        <v>64</v>
      </c>
      <c r="B70" s="24" t="s">
        <v>268</v>
      </c>
      <c r="C70" s="25" t="s">
        <v>269</v>
      </c>
      <c r="D70" s="26" t="s">
        <v>266</v>
      </c>
      <c r="E70" s="27" t="s">
        <v>32</v>
      </c>
      <c r="F70" s="28" t="s">
        <v>270</v>
      </c>
      <c r="G70" s="29" t="s">
        <v>271</v>
      </c>
      <c r="H70" s="30" t="s">
        <v>24</v>
      </c>
    </row>
    <row r="71" spans="1:8" s="36" customFormat="1" ht="24.75" customHeight="1">
      <c r="A71" s="24">
        <v>65</v>
      </c>
      <c r="B71" s="24" t="s">
        <v>272</v>
      </c>
      <c r="C71" s="32" t="s">
        <v>273</v>
      </c>
      <c r="D71" s="26" t="s">
        <v>274</v>
      </c>
      <c r="E71" s="27" t="s">
        <v>32</v>
      </c>
      <c r="F71" s="28" t="s">
        <v>275</v>
      </c>
      <c r="G71" s="33" t="s">
        <v>276</v>
      </c>
      <c r="H71" s="30" t="s">
        <v>24</v>
      </c>
    </row>
    <row r="72" spans="1:8" s="36" customFormat="1" ht="24.75" customHeight="1">
      <c r="A72" s="24">
        <v>66</v>
      </c>
      <c r="B72" s="24" t="s">
        <v>277</v>
      </c>
      <c r="C72" s="34" t="s">
        <v>126</v>
      </c>
      <c r="D72" s="26" t="s">
        <v>278</v>
      </c>
      <c r="E72" s="27" t="s">
        <v>17</v>
      </c>
      <c r="F72" s="28" t="s">
        <v>279</v>
      </c>
      <c r="G72" s="33" t="s">
        <v>39</v>
      </c>
      <c r="H72" s="30" t="s">
        <v>24</v>
      </c>
    </row>
    <row r="73" spans="1:8" s="36" customFormat="1" ht="24.75" customHeight="1">
      <c r="A73" s="24">
        <v>67</v>
      </c>
      <c r="B73" s="41" t="s">
        <v>280</v>
      </c>
      <c r="C73" s="42" t="s">
        <v>281</v>
      </c>
      <c r="D73" s="43" t="s">
        <v>282</v>
      </c>
      <c r="E73" s="44" t="s">
        <v>17</v>
      </c>
      <c r="F73" s="45" t="s">
        <v>283</v>
      </c>
      <c r="G73" s="46" t="s">
        <v>34</v>
      </c>
      <c r="H73" s="47" t="s">
        <v>24</v>
      </c>
    </row>
    <row r="74" spans="1:8" s="54" customFormat="1" ht="24.75" customHeight="1">
      <c r="A74" s="48">
        <v>68</v>
      </c>
      <c r="B74" s="49" t="s">
        <v>284</v>
      </c>
      <c r="C74" s="50" t="s">
        <v>285</v>
      </c>
      <c r="D74" s="51" t="s">
        <v>69</v>
      </c>
      <c r="E74" s="31" t="s">
        <v>17</v>
      </c>
      <c r="F74" s="52" t="s">
        <v>286</v>
      </c>
      <c r="G74" s="52" t="s">
        <v>79</v>
      </c>
      <c r="H74" s="53" t="s">
        <v>287</v>
      </c>
    </row>
    <row r="75" spans="1:8" s="56" customFormat="1" ht="24.75" customHeight="1">
      <c r="A75" s="48">
        <v>69</v>
      </c>
      <c r="B75" s="49" t="s">
        <v>288</v>
      </c>
      <c r="C75" s="50" t="s">
        <v>289</v>
      </c>
      <c r="D75" s="51" t="s">
        <v>94</v>
      </c>
      <c r="E75" s="31" t="s">
        <v>17</v>
      </c>
      <c r="F75" s="52" t="s">
        <v>290</v>
      </c>
      <c r="G75" s="52" t="s">
        <v>169</v>
      </c>
      <c r="H75" s="55" t="s">
        <v>287</v>
      </c>
    </row>
    <row r="76" spans="1:8" s="57" customFormat="1" ht="24.75" customHeight="1">
      <c r="A76" s="48">
        <v>70</v>
      </c>
      <c r="B76" s="49" t="s">
        <v>291</v>
      </c>
      <c r="C76" s="50" t="s">
        <v>292</v>
      </c>
      <c r="D76" s="51" t="s">
        <v>94</v>
      </c>
      <c r="E76" s="31" t="s">
        <v>17</v>
      </c>
      <c r="F76" s="52" t="s">
        <v>293</v>
      </c>
      <c r="G76" s="52" t="s">
        <v>105</v>
      </c>
      <c r="H76" s="53" t="s">
        <v>287</v>
      </c>
    </row>
    <row r="77" spans="1:8" s="57" customFormat="1" ht="24.75" customHeight="1">
      <c r="A77" s="48">
        <v>71</v>
      </c>
      <c r="B77" s="49" t="s">
        <v>294</v>
      </c>
      <c r="C77" s="50" t="s">
        <v>295</v>
      </c>
      <c r="D77" s="51" t="s">
        <v>296</v>
      </c>
      <c r="E77" s="31" t="s">
        <v>17</v>
      </c>
      <c r="F77" s="52" t="s">
        <v>297</v>
      </c>
      <c r="G77" s="52" t="s">
        <v>298</v>
      </c>
      <c r="H77" s="53" t="s">
        <v>287</v>
      </c>
    </row>
    <row r="78" spans="1:8" s="57" customFormat="1" ht="24.75" customHeight="1">
      <c r="A78" s="58">
        <v>72</v>
      </c>
      <c r="B78" s="59" t="s">
        <v>299</v>
      </c>
      <c r="C78" s="60" t="s">
        <v>300</v>
      </c>
      <c r="D78" s="61" t="s">
        <v>301</v>
      </c>
      <c r="E78" s="62" t="s">
        <v>17</v>
      </c>
      <c r="F78" s="63" t="s">
        <v>286</v>
      </c>
      <c r="G78" s="63" t="s">
        <v>302</v>
      </c>
      <c r="H78" s="64" t="s">
        <v>287</v>
      </c>
    </row>
    <row r="79" spans="1:8" s="57" customFormat="1" ht="15.75">
      <c r="A79" s="65"/>
      <c r="B79" s="66"/>
      <c r="C79" s="66"/>
      <c r="D79" s="67"/>
      <c r="E79" s="66"/>
      <c r="F79" s="348" t="s">
        <v>303</v>
      </c>
      <c r="G79" s="348"/>
      <c r="H79" s="348"/>
    </row>
    <row r="80" spans="1:8" s="57" customFormat="1" ht="15.75">
      <c r="A80" s="349" t="s">
        <v>304</v>
      </c>
      <c r="B80" s="349"/>
      <c r="C80" s="349"/>
      <c r="D80" s="67"/>
      <c r="E80" s="66"/>
      <c r="F80" s="347" t="s">
        <v>305</v>
      </c>
      <c r="G80" s="347"/>
      <c r="H80" s="347"/>
    </row>
    <row r="81" spans="1:8" s="57" customFormat="1" ht="15.75">
      <c r="A81" s="65"/>
      <c r="B81" s="66"/>
      <c r="C81" s="66"/>
      <c r="D81" s="67"/>
      <c r="E81" s="66"/>
      <c r="F81" s="69"/>
      <c r="G81" s="70"/>
      <c r="H81" s="56"/>
    </row>
    <row r="82" spans="1:8" s="57" customFormat="1" ht="15.75">
      <c r="A82" s="65"/>
      <c r="B82" s="66"/>
      <c r="C82" s="66"/>
      <c r="D82" s="67"/>
      <c r="E82" s="66"/>
      <c r="F82" s="69"/>
      <c r="G82" s="70"/>
      <c r="H82" s="56"/>
    </row>
    <row r="83" spans="1:8" s="57" customFormat="1" ht="15.75">
      <c r="A83" s="65"/>
      <c r="B83" s="66"/>
      <c r="C83" s="66"/>
      <c r="D83" s="67"/>
      <c r="E83" s="66"/>
      <c r="F83" s="69"/>
      <c r="G83" s="70"/>
      <c r="H83" s="56"/>
    </row>
    <row r="84" spans="1:8" s="57" customFormat="1" ht="15.75">
      <c r="A84" s="65"/>
      <c r="B84" s="66"/>
      <c r="C84" s="66"/>
      <c r="D84" s="67"/>
      <c r="E84" s="66"/>
      <c r="F84" s="69"/>
      <c r="G84" s="70"/>
      <c r="H84" s="56"/>
    </row>
    <row r="85" spans="1:8" s="57" customFormat="1" ht="15.75">
      <c r="A85" s="347" t="s">
        <v>306</v>
      </c>
      <c r="B85" s="347"/>
      <c r="C85" s="347"/>
      <c r="D85" s="68"/>
      <c r="E85" s="71"/>
      <c r="F85" s="347" t="s">
        <v>307</v>
      </c>
      <c r="G85" s="347"/>
      <c r="H85" s="347"/>
    </row>
    <row r="86" spans="1:8" s="57" customFormat="1" ht="15.75">
      <c r="A86" s="65"/>
      <c r="B86" s="66"/>
      <c r="C86" s="66"/>
      <c r="D86" s="67"/>
      <c r="E86" s="66"/>
      <c r="F86" s="69"/>
      <c r="G86" s="66"/>
      <c r="H86" s="56"/>
    </row>
    <row r="87" spans="1:8" s="57" customFormat="1" ht="15.75">
      <c r="A87" s="72"/>
      <c r="B87" s="66"/>
      <c r="C87" s="347" t="s">
        <v>308</v>
      </c>
      <c r="D87" s="347"/>
      <c r="E87" s="347"/>
      <c r="F87" s="347"/>
      <c r="G87" s="347"/>
      <c r="H87" s="56"/>
    </row>
    <row r="88" spans="1:8" s="57" customFormat="1" ht="15.75">
      <c r="A88" s="65"/>
      <c r="B88" s="66"/>
      <c r="C88" s="347" t="s">
        <v>309</v>
      </c>
      <c r="D88" s="347"/>
      <c r="E88" s="347"/>
      <c r="F88" s="347"/>
      <c r="G88" s="347"/>
      <c r="H88" s="56"/>
    </row>
    <row r="89" spans="1:8" s="57" customFormat="1" ht="15.75">
      <c r="A89" s="65"/>
      <c r="B89" s="66"/>
      <c r="C89" s="66"/>
      <c r="D89" s="67"/>
      <c r="E89" s="66"/>
      <c r="F89" s="69"/>
      <c r="G89" s="66"/>
      <c r="H89" s="56"/>
    </row>
    <row r="90" spans="1:8" s="57" customFormat="1" ht="15.75">
      <c r="A90" s="65"/>
      <c r="B90" s="66"/>
      <c r="C90" s="66"/>
      <c r="D90" s="67"/>
      <c r="E90" s="66"/>
      <c r="F90" s="69"/>
      <c r="G90" s="66"/>
      <c r="H90" s="56"/>
    </row>
    <row r="91" spans="1:8" ht="15">
      <c r="A91" s="65"/>
      <c r="B91" s="66"/>
      <c r="C91" s="66"/>
      <c r="D91" s="67"/>
      <c r="E91" s="66"/>
      <c r="F91" s="69"/>
      <c r="G91" s="66"/>
      <c r="H91" s="56"/>
    </row>
    <row r="92" spans="1:8" ht="15">
      <c r="A92" s="65"/>
      <c r="B92" s="66"/>
      <c r="C92" s="66"/>
      <c r="D92" s="67"/>
      <c r="E92" s="66"/>
      <c r="F92" s="69"/>
      <c r="G92" s="66"/>
      <c r="H92" s="56"/>
    </row>
    <row r="93" spans="1:8" ht="15">
      <c r="A93" s="65"/>
      <c r="B93" s="66"/>
      <c r="C93" s="347" t="s">
        <v>310</v>
      </c>
      <c r="D93" s="347"/>
      <c r="E93" s="347"/>
      <c r="F93" s="347"/>
      <c r="G93" s="347"/>
      <c r="H93" s="56"/>
    </row>
  </sheetData>
  <sheetProtection/>
  <mergeCells count="14">
    <mergeCell ref="C93:G93"/>
    <mergeCell ref="F79:H79"/>
    <mergeCell ref="F80:H80"/>
    <mergeCell ref="F85:H85"/>
    <mergeCell ref="A80:C80"/>
    <mergeCell ref="A85:C85"/>
    <mergeCell ref="C87:G87"/>
    <mergeCell ref="C88:G88"/>
    <mergeCell ref="A5:H5"/>
    <mergeCell ref="A1:D1"/>
    <mergeCell ref="E1:H1"/>
    <mergeCell ref="E2:H2"/>
    <mergeCell ref="A2:D2"/>
    <mergeCell ref="A3:D3"/>
  </mergeCells>
  <printOptions/>
  <pageMargins left="0.5118110236220472" right="0.15748031496062992" top="0.4330708661417323" bottom="0.35433070866141736" header="0.1574803149606299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A143"/>
  <sheetViews>
    <sheetView workbookViewId="0" topLeftCell="A3">
      <pane xSplit="3" ySplit="6" topLeftCell="G72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A76" sqref="A76:IV76"/>
    </sheetView>
  </sheetViews>
  <sheetFormatPr defaultColWidth="8.796875" defaultRowHeight="15"/>
  <cols>
    <col min="1" max="1" width="3.8984375" style="78" customWidth="1"/>
    <col min="2" max="2" width="14.3984375" style="78" bestFit="1" customWidth="1"/>
    <col min="3" max="3" width="6.8984375" style="78" customWidth="1"/>
    <col min="4" max="4" width="9.69921875" style="78" customWidth="1"/>
    <col min="5" max="5" width="9.5" style="78" customWidth="1"/>
    <col min="6" max="6" width="13.09765625" style="78" customWidth="1"/>
    <col min="7" max="7" width="5.19921875" style="147" customWidth="1"/>
    <col min="8" max="10" width="3.5" style="111" customWidth="1"/>
    <col min="11" max="11" width="3.5" style="114" customWidth="1"/>
    <col min="12" max="19" width="3.5" style="111" customWidth="1"/>
    <col min="20" max="20" width="3.5" style="114" customWidth="1"/>
    <col min="21" max="22" width="3.5" style="111" customWidth="1"/>
    <col min="23" max="23" width="3.5" style="114" customWidth="1"/>
    <col min="24" max="25" width="3.5" style="111" customWidth="1"/>
    <col min="26" max="26" width="5.09765625" style="111" customWidth="1"/>
    <col min="27" max="27" width="7.8984375" style="119" customWidth="1"/>
    <col min="28" max="16384" width="9" style="78" customWidth="1"/>
  </cols>
  <sheetData>
    <row r="1" spans="1:26" ht="13.5" customHeight="1">
      <c r="A1" s="352" t="s">
        <v>0</v>
      </c>
      <c r="B1" s="352"/>
      <c r="C1" s="352"/>
      <c r="D1" s="352"/>
      <c r="E1" s="352"/>
      <c r="F1" s="352"/>
      <c r="G1" s="98"/>
      <c r="H1" s="101"/>
      <c r="I1" s="101"/>
      <c r="J1" s="101"/>
      <c r="K1" s="101"/>
      <c r="Q1" s="351" t="s">
        <v>311</v>
      </c>
      <c r="R1" s="351"/>
      <c r="S1" s="351"/>
      <c r="T1" s="351"/>
      <c r="U1" s="351"/>
      <c r="V1" s="351"/>
      <c r="W1" s="351"/>
      <c r="X1" s="351"/>
      <c r="Y1" s="351"/>
      <c r="Z1" s="109"/>
    </row>
    <row r="2" spans="1:26" ht="13.5" customHeight="1">
      <c r="A2" s="352" t="s">
        <v>312</v>
      </c>
      <c r="B2" s="352"/>
      <c r="C2" s="352"/>
      <c r="D2" s="352"/>
      <c r="E2" s="352"/>
      <c r="F2" s="352"/>
      <c r="G2" s="98"/>
      <c r="H2" s="101"/>
      <c r="I2" s="101"/>
      <c r="J2" s="101"/>
      <c r="K2" s="101"/>
      <c r="Q2" s="351" t="s">
        <v>3</v>
      </c>
      <c r="R2" s="351"/>
      <c r="S2" s="351"/>
      <c r="T2" s="351"/>
      <c r="U2" s="351"/>
      <c r="V2" s="351"/>
      <c r="W2" s="351"/>
      <c r="X2" s="351"/>
      <c r="Y2" s="351"/>
      <c r="Z2" s="109"/>
    </row>
    <row r="3" spans="1:26" ht="13.5" customHeight="1">
      <c r="A3" s="352" t="s">
        <v>4</v>
      </c>
      <c r="B3" s="352"/>
      <c r="C3" s="352"/>
      <c r="D3" s="352"/>
      <c r="E3" s="352"/>
      <c r="F3" s="352"/>
      <c r="G3" s="98"/>
      <c r="H3" s="101"/>
      <c r="I3" s="101"/>
      <c r="J3" s="101"/>
      <c r="K3" s="101"/>
      <c r="L3" s="101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8"/>
      <c r="Y3" s="118"/>
      <c r="Z3" s="109"/>
    </row>
    <row r="4" spans="1:27" ht="19.5" customHeight="1">
      <c r="A4" s="353" t="s">
        <v>324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</row>
    <row r="5" spans="1:27" s="144" customFormat="1" ht="19.5" customHeight="1">
      <c r="A5" s="350" t="s">
        <v>325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</row>
    <row r="6" spans="1:27" ht="10.5" customHeight="1">
      <c r="A6" s="102"/>
      <c r="B6" s="102"/>
      <c r="C6" s="102"/>
      <c r="D6" s="102"/>
      <c r="E6" s="102"/>
      <c r="F6" s="102"/>
      <c r="G6" s="145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20"/>
    </row>
    <row r="7" spans="1:27" s="157" customFormat="1" ht="81" customHeight="1">
      <c r="A7" s="148" t="s">
        <v>329</v>
      </c>
      <c r="B7" s="149" t="s">
        <v>330</v>
      </c>
      <c r="C7" s="150" t="s">
        <v>331</v>
      </c>
      <c r="D7" s="148" t="s">
        <v>332</v>
      </c>
      <c r="E7" s="148" t="s">
        <v>333</v>
      </c>
      <c r="F7" s="148" t="s">
        <v>313</v>
      </c>
      <c r="G7" s="148" t="s">
        <v>334</v>
      </c>
      <c r="H7" s="152" t="s">
        <v>314</v>
      </c>
      <c r="I7" s="153" t="s">
        <v>315</v>
      </c>
      <c r="J7" s="154" t="s">
        <v>316</v>
      </c>
      <c r="K7" s="158" t="s">
        <v>328</v>
      </c>
      <c r="L7" s="155" t="s">
        <v>315</v>
      </c>
      <c r="M7" s="154" t="s">
        <v>316</v>
      </c>
      <c r="N7" s="152" t="s">
        <v>317</v>
      </c>
      <c r="O7" s="153" t="s">
        <v>315</v>
      </c>
      <c r="P7" s="154" t="s">
        <v>316</v>
      </c>
      <c r="Q7" s="152" t="s">
        <v>335</v>
      </c>
      <c r="R7" s="155" t="s">
        <v>315</v>
      </c>
      <c r="S7" s="154" t="s">
        <v>316</v>
      </c>
      <c r="T7" s="152" t="s">
        <v>318</v>
      </c>
      <c r="U7" s="155" t="s">
        <v>315</v>
      </c>
      <c r="V7" s="154" t="s">
        <v>316</v>
      </c>
      <c r="W7" s="152" t="s">
        <v>319</v>
      </c>
      <c r="X7" s="155" t="s">
        <v>315</v>
      </c>
      <c r="Y7" s="154" t="s">
        <v>316</v>
      </c>
      <c r="Z7" s="156" t="s">
        <v>320</v>
      </c>
      <c r="AA7" s="156" t="s">
        <v>321</v>
      </c>
    </row>
    <row r="8" spans="1:27" s="163" customFormat="1" ht="18" customHeight="1">
      <c r="A8" s="142"/>
      <c r="B8" s="159"/>
      <c r="C8" s="160"/>
      <c r="D8" s="142"/>
      <c r="E8" s="143"/>
      <c r="F8" s="142"/>
      <c r="G8" s="141"/>
      <c r="H8" s="161">
        <v>0</v>
      </c>
      <c r="I8" s="161">
        <v>0</v>
      </c>
      <c r="J8" s="161">
        <v>4</v>
      </c>
      <c r="K8" s="162">
        <v>0</v>
      </c>
      <c r="L8" s="161">
        <v>0</v>
      </c>
      <c r="M8" s="161">
        <v>3</v>
      </c>
      <c r="N8" s="161">
        <v>0</v>
      </c>
      <c r="O8" s="161">
        <v>0</v>
      </c>
      <c r="P8" s="161">
        <v>4</v>
      </c>
      <c r="Q8" s="161">
        <v>0</v>
      </c>
      <c r="R8" s="161">
        <v>0</v>
      </c>
      <c r="S8" s="161">
        <v>5</v>
      </c>
      <c r="T8" s="161">
        <v>0</v>
      </c>
      <c r="U8" s="161">
        <v>0</v>
      </c>
      <c r="V8" s="161">
        <v>4</v>
      </c>
      <c r="W8" s="161">
        <v>0</v>
      </c>
      <c r="X8" s="161">
        <v>0</v>
      </c>
      <c r="Y8" s="161">
        <v>0</v>
      </c>
      <c r="Z8" s="161">
        <f>SUM(H8:Y8)</f>
        <v>20</v>
      </c>
      <c r="AA8" s="161"/>
    </row>
    <row r="9" spans="1:27" ht="20.25" customHeight="1">
      <c r="A9" s="79">
        <v>1</v>
      </c>
      <c r="B9" s="80" t="s">
        <v>15</v>
      </c>
      <c r="C9" s="81" t="s">
        <v>16</v>
      </c>
      <c r="D9" s="79" t="s">
        <v>14</v>
      </c>
      <c r="E9" s="82" t="s">
        <v>18</v>
      </c>
      <c r="F9" s="79" t="s">
        <v>19</v>
      </c>
      <c r="G9" s="83" t="s">
        <v>17</v>
      </c>
      <c r="H9" s="103">
        <v>6</v>
      </c>
      <c r="I9" s="103"/>
      <c r="J9" s="104">
        <f aca="true" t="shared" si="0" ref="J9:J72">IF(I9="",H9,IF(AND(I9&gt;=5,I9&gt;H9),I9,MAX(H9,I9)))</f>
        <v>6</v>
      </c>
      <c r="K9" s="103">
        <v>6</v>
      </c>
      <c r="L9" s="103"/>
      <c r="M9" s="104">
        <f aca="true" t="shared" si="1" ref="M9:M72">IF(L9="",K9,IF(AND(L9&gt;=5,L9&gt;K9),L9,MAX(K9,L9)))</f>
        <v>6</v>
      </c>
      <c r="N9" s="104">
        <v>4</v>
      </c>
      <c r="O9" s="103">
        <v>8</v>
      </c>
      <c r="P9" s="104">
        <f aca="true" t="shared" si="2" ref="P9:P72">IF(O9="",N9,IF(AND(O9&gt;=5,O9&gt;N9),O9,MAX(N9,O9)))</f>
        <v>8</v>
      </c>
      <c r="Q9" s="104">
        <v>6</v>
      </c>
      <c r="R9" s="103"/>
      <c r="S9" s="104">
        <f aca="true" t="shared" si="3" ref="S9:S72">IF(R9="",Q9,IF(AND(R9&gt;=5,R9&gt;Q9),R9,MAX(Q9,R9)))</f>
        <v>6</v>
      </c>
      <c r="T9" s="103">
        <v>7</v>
      </c>
      <c r="U9" s="103"/>
      <c r="V9" s="104">
        <f aca="true" t="shared" si="4" ref="V9:V72">IF(U9="",T9,IF(AND(U9&gt;=5,U9&gt;T9),U9,MAX(T9,U9)))</f>
        <v>7</v>
      </c>
      <c r="W9" s="103">
        <v>5</v>
      </c>
      <c r="X9" s="103"/>
      <c r="Y9" s="104">
        <f aca="true" t="shared" si="5" ref="Y9:Y72">IF(X9="",W9,IF(AND(X9&gt;=5,X9&gt;W9),X9,MAX(W9,X9)))</f>
        <v>5</v>
      </c>
      <c r="Z9" s="121">
        <f>ROUND(SUMPRODUCT(H9:Y9,$H$8:$Y$8)/SUMIF($H9:$Y9,"&lt;&gt;M",$H$8:$Y$8),2)</f>
        <v>6.6</v>
      </c>
      <c r="AA9" s="122" t="str">
        <f>IF(Z9&gt;=9,"Xuất sắc",IF(Z9&gt;=8,"Giỏi",IF(Z9&gt;=7,"Khá",IF(Z9&gt;=6,"TBK",IF(Z9&gt;=5,"TB",IF(Z9&gt;=4,"Yếu","Kém"))))))</f>
        <v>TBK</v>
      </c>
    </row>
    <row r="10" spans="1:27" ht="20.25" customHeight="1">
      <c r="A10" s="84">
        <v>2</v>
      </c>
      <c r="B10" s="85" t="s">
        <v>21</v>
      </c>
      <c r="C10" s="86" t="s">
        <v>16</v>
      </c>
      <c r="D10" s="84" t="s">
        <v>20</v>
      </c>
      <c r="E10" s="87" t="s">
        <v>22</v>
      </c>
      <c r="F10" s="84" t="s">
        <v>23</v>
      </c>
      <c r="G10" s="88" t="s">
        <v>17</v>
      </c>
      <c r="H10" s="105">
        <v>7</v>
      </c>
      <c r="I10" s="105"/>
      <c r="J10" s="106">
        <f t="shared" si="0"/>
        <v>7</v>
      </c>
      <c r="K10" s="105">
        <v>6</v>
      </c>
      <c r="L10" s="105"/>
      <c r="M10" s="106">
        <f t="shared" si="1"/>
        <v>6</v>
      </c>
      <c r="N10" s="106">
        <v>5</v>
      </c>
      <c r="O10" s="105"/>
      <c r="P10" s="106">
        <f t="shared" si="2"/>
        <v>5</v>
      </c>
      <c r="Q10" s="106">
        <v>7</v>
      </c>
      <c r="R10" s="105"/>
      <c r="S10" s="106">
        <f t="shared" si="3"/>
        <v>7</v>
      </c>
      <c r="T10" s="105">
        <v>8</v>
      </c>
      <c r="U10" s="105"/>
      <c r="V10" s="106">
        <f t="shared" si="4"/>
        <v>8</v>
      </c>
      <c r="W10" s="105">
        <v>8</v>
      </c>
      <c r="X10" s="105"/>
      <c r="Y10" s="106">
        <f t="shared" si="5"/>
        <v>8</v>
      </c>
      <c r="Z10" s="123">
        <f aca="true" t="shared" si="6" ref="Z10:Z73">ROUND(SUMPRODUCT(H10:Y10,$H$8:$Y$8)/SUMIF($H10:$Y10,"&lt;&gt;M",$H$8:$Y$8),2)</f>
        <v>6.65</v>
      </c>
      <c r="AA10" s="124" t="str">
        <f aca="true" t="shared" si="7" ref="AA10:AA73">IF(Z10&gt;=9,"Xuất sắc",IF(Z10&gt;=8,"Giỏi",IF(Z10&gt;=7,"Khá",IF(Z10&gt;=6,"TBK",IF(Z10&gt;=5,"TB",IF(Z10&gt;=4,"Yếu","Kém"))))))</f>
        <v>TBK</v>
      </c>
    </row>
    <row r="11" spans="1:27" ht="20.25" customHeight="1">
      <c r="A11" s="84">
        <v>3</v>
      </c>
      <c r="B11" s="85" t="s">
        <v>26</v>
      </c>
      <c r="C11" s="86" t="s">
        <v>16</v>
      </c>
      <c r="D11" s="84" t="s">
        <v>25</v>
      </c>
      <c r="E11" s="87" t="s">
        <v>27</v>
      </c>
      <c r="F11" s="84" t="s">
        <v>28</v>
      </c>
      <c r="G11" s="88" t="s">
        <v>17</v>
      </c>
      <c r="H11" s="105">
        <v>9</v>
      </c>
      <c r="I11" s="105"/>
      <c r="J11" s="106">
        <f t="shared" si="0"/>
        <v>9</v>
      </c>
      <c r="K11" s="105">
        <v>7</v>
      </c>
      <c r="L11" s="105"/>
      <c r="M11" s="106">
        <f t="shared" si="1"/>
        <v>7</v>
      </c>
      <c r="N11" s="106">
        <v>6</v>
      </c>
      <c r="O11" s="105"/>
      <c r="P11" s="106">
        <f t="shared" si="2"/>
        <v>6</v>
      </c>
      <c r="Q11" s="106">
        <v>8</v>
      </c>
      <c r="R11" s="105"/>
      <c r="S11" s="106">
        <f t="shared" si="3"/>
        <v>8</v>
      </c>
      <c r="T11" s="105">
        <v>7</v>
      </c>
      <c r="U11" s="105"/>
      <c r="V11" s="106">
        <f t="shared" si="4"/>
        <v>7</v>
      </c>
      <c r="W11" s="105">
        <v>7</v>
      </c>
      <c r="X11" s="105"/>
      <c r="Y11" s="106">
        <f t="shared" si="5"/>
        <v>7</v>
      </c>
      <c r="Z11" s="123">
        <f t="shared" si="6"/>
        <v>7.45</v>
      </c>
      <c r="AA11" s="124" t="str">
        <f t="shared" si="7"/>
        <v>Khá</v>
      </c>
    </row>
    <row r="12" spans="1:27" ht="20.25" customHeight="1">
      <c r="A12" s="84">
        <v>4</v>
      </c>
      <c r="B12" s="85" t="s">
        <v>30</v>
      </c>
      <c r="C12" s="86" t="s">
        <v>31</v>
      </c>
      <c r="D12" s="84" t="s">
        <v>29</v>
      </c>
      <c r="E12" s="87" t="s">
        <v>33</v>
      </c>
      <c r="F12" s="84" t="s">
        <v>34</v>
      </c>
      <c r="G12" s="88" t="s">
        <v>32</v>
      </c>
      <c r="H12" s="105">
        <v>8</v>
      </c>
      <c r="I12" s="105"/>
      <c r="J12" s="106">
        <f t="shared" si="0"/>
        <v>8</v>
      </c>
      <c r="K12" s="105">
        <v>7</v>
      </c>
      <c r="L12" s="105"/>
      <c r="M12" s="106">
        <f t="shared" si="1"/>
        <v>7</v>
      </c>
      <c r="N12" s="106">
        <v>7</v>
      </c>
      <c r="O12" s="105"/>
      <c r="P12" s="106">
        <f t="shared" si="2"/>
        <v>7</v>
      </c>
      <c r="Q12" s="106">
        <v>7</v>
      </c>
      <c r="R12" s="105"/>
      <c r="S12" s="106">
        <f t="shared" si="3"/>
        <v>7</v>
      </c>
      <c r="T12" s="105">
        <v>8</v>
      </c>
      <c r="U12" s="105"/>
      <c r="V12" s="106">
        <f t="shared" si="4"/>
        <v>8</v>
      </c>
      <c r="W12" s="105">
        <v>7</v>
      </c>
      <c r="X12" s="105"/>
      <c r="Y12" s="106">
        <f t="shared" si="5"/>
        <v>7</v>
      </c>
      <c r="Z12" s="123">
        <f t="shared" si="6"/>
        <v>7.4</v>
      </c>
      <c r="AA12" s="124" t="str">
        <f t="shared" si="7"/>
        <v>Khá</v>
      </c>
    </row>
    <row r="13" spans="1:27" ht="20.25" customHeight="1">
      <c r="A13" s="84">
        <v>5</v>
      </c>
      <c r="B13" s="85" t="s">
        <v>36</v>
      </c>
      <c r="C13" s="86" t="s">
        <v>37</v>
      </c>
      <c r="D13" s="84" t="s">
        <v>35</v>
      </c>
      <c r="E13" s="87" t="s">
        <v>38</v>
      </c>
      <c r="F13" s="84" t="s">
        <v>39</v>
      </c>
      <c r="G13" s="88" t="s">
        <v>17</v>
      </c>
      <c r="H13" s="105">
        <v>5</v>
      </c>
      <c r="I13" s="105"/>
      <c r="J13" s="106">
        <f t="shared" si="0"/>
        <v>5</v>
      </c>
      <c r="K13" s="105">
        <v>7</v>
      </c>
      <c r="L13" s="105"/>
      <c r="M13" s="106">
        <f t="shared" si="1"/>
        <v>7</v>
      </c>
      <c r="N13" s="106">
        <v>6</v>
      </c>
      <c r="O13" s="105"/>
      <c r="P13" s="106">
        <f t="shared" si="2"/>
        <v>6</v>
      </c>
      <c r="Q13" s="106">
        <v>6</v>
      </c>
      <c r="R13" s="105"/>
      <c r="S13" s="106">
        <f t="shared" si="3"/>
        <v>6</v>
      </c>
      <c r="T13" s="105">
        <v>4</v>
      </c>
      <c r="U13" s="105">
        <v>4</v>
      </c>
      <c r="V13" s="106">
        <f t="shared" si="4"/>
        <v>4</v>
      </c>
      <c r="W13" s="105">
        <v>6</v>
      </c>
      <c r="X13" s="105"/>
      <c r="Y13" s="106">
        <f t="shared" si="5"/>
        <v>6</v>
      </c>
      <c r="Z13" s="123">
        <f t="shared" si="6"/>
        <v>5.55</v>
      </c>
      <c r="AA13" s="124" t="str">
        <f t="shared" si="7"/>
        <v>TB</v>
      </c>
    </row>
    <row r="14" spans="1:27" ht="20.25" customHeight="1">
      <c r="A14" s="84">
        <v>6</v>
      </c>
      <c r="B14" s="85" t="s">
        <v>41</v>
      </c>
      <c r="C14" s="86" t="s">
        <v>42</v>
      </c>
      <c r="D14" s="84" t="s">
        <v>40</v>
      </c>
      <c r="E14" s="87" t="s">
        <v>43</v>
      </c>
      <c r="F14" s="84" t="s">
        <v>39</v>
      </c>
      <c r="G14" s="88" t="s">
        <v>17</v>
      </c>
      <c r="H14" s="105">
        <v>7</v>
      </c>
      <c r="I14" s="105"/>
      <c r="J14" s="106">
        <f t="shared" si="0"/>
        <v>7</v>
      </c>
      <c r="K14" s="105">
        <v>6</v>
      </c>
      <c r="L14" s="105"/>
      <c r="M14" s="106">
        <f t="shared" si="1"/>
        <v>6</v>
      </c>
      <c r="N14" s="106">
        <v>4</v>
      </c>
      <c r="O14" s="105">
        <v>7</v>
      </c>
      <c r="P14" s="106">
        <f t="shared" si="2"/>
        <v>7</v>
      </c>
      <c r="Q14" s="106">
        <v>5</v>
      </c>
      <c r="R14" s="105"/>
      <c r="S14" s="106">
        <f t="shared" si="3"/>
        <v>5</v>
      </c>
      <c r="T14" s="105">
        <v>6</v>
      </c>
      <c r="U14" s="105"/>
      <c r="V14" s="106">
        <f t="shared" si="4"/>
        <v>6</v>
      </c>
      <c r="W14" s="105">
        <v>7</v>
      </c>
      <c r="X14" s="105"/>
      <c r="Y14" s="106">
        <f t="shared" si="5"/>
        <v>7</v>
      </c>
      <c r="Z14" s="123">
        <f t="shared" si="6"/>
        <v>6.15</v>
      </c>
      <c r="AA14" s="124" t="str">
        <f t="shared" si="7"/>
        <v>TBK</v>
      </c>
    </row>
    <row r="15" spans="1:27" ht="20.25" customHeight="1">
      <c r="A15" s="84">
        <v>7</v>
      </c>
      <c r="B15" s="85" t="s">
        <v>45</v>
      </c>
      <c r="C15" s="86" t="s">
        <v>42</v>
      </c>
      <c r="D15" s="84" t="s">
        <v>44</v>
      </c>
      <c r="E15" s="87" t="s">
        <v>46</v>
      </c>
      <c r="F15" s="84" t="s">
        <v>47</v>
      </c>
      <c r="G15" s="88" t="s">
        <v>17</v>
      </c>
      <c r="H15" s="105">
        <v>4</v>
      </c>
      <c r="I15" s="105"/>
      <c r="J15" s="106">
        <f t="shared" si="0"/>
        <v>4</v>
      </c>
      <c r="K15" s="105">
        <v>6</v>
      </c>
      <c r="L15" s="105"/>
      <c r="M15" s="106">
        <f t="shared" si="1"/>
        <v>6</v>
      </c>
      <c r="N15" s="106">
        <v>3</v>
      </c>
      <c r="O15" s="105"/>
      <c r="P15" s="106">
        <f t="shared" si="2"/>
        <v>3</v>
      </c>
      <c r="Q15" s="106">
        <v>4</v>
      </c>
      <c r="R15" s="105"/>
      <c r="S15" s="106">
        <f t="shared" si="3"/>
        <v>4</v>
      </c>
      <c r="T15" s="105">
        <v>6</v>
      </c>
      <c r="U15" s="105"/>
      <c r="V15" s="106">
        <f t="shared" si="4"/>
        <v>6</v>
      </c>
      <c r="W15" s="105">
        <v>5</v>
      </c>
      <c r="X15" s="105"/>
      <c r="Y15" s="106">
        <f t="shared" si="5"/>
        <v>5</v>
      </c>
      <c r="Z15" s="123">
        <f t="shared" si="6"/>
        <v>4.5</v>
      </c>
      <c r="AA15" s="124" t="str">
        <f t="shared" si="7"/>
        <v>Yếu</v>
      </c>
    </row>
    <row r="16" spans="1:27" ht="20.25" customHeight="1">
      <c r="A16" s="84">
        <v>8</v>
      </c>
      <c r="B16" s="85" t="s">
        <v>49</v>
      </c>
      <c r="C16" s="86" t="s">
        <v>50</v>
      </c>
      <c r="D16" s="84" t="s">
        <v>48</v>
      </c>
      <c r="E16" s="87" t="s">
        <v>51</v>
      </c>
      <c r="F16" s="84" t="s">
        <v>52</v>
      </c>
      <c r="G16" s="88" t="s">
        <v>17</v>
      </c>
      <c r="H16" s="105">
        <v>7</v>
      </c>
      <c r="I16" s="105"/>
      <c r="J16" s="106">
        <f t="shared" si="0"/>
        <v>7</v>
      </c>
      <c r="K16" s="105">
        <v>6</v>
      </c>
      <c r="L16" s="105"/>
      <c r="M16" s="106">
        <f t="shared" si="1"/>
        <v>6</v>
      </c>
      <c r="N16" s="106">
        <v>6</v>
      </c>
      <c r="O16" s="105"/>
      <c r="P16" s="106">
        <f t="shared" si="2"/>
        <v>6</v>
      </c>
      <c r="Q16" s="106">
        <v>7</v>
      </c>
      <c r="R16" s="105"/>
      <c r="S16" s="106">
        <f t="shared" si="3"/>
        <v>7</v>
      </c>
      <c r="T16" s="105">
        <v>7</v>
      </c>
      <c r="U16" s="105"/>
      <c r="V16" s="106">
        <f t="shared" si="4"/>
        <v>7</v>
      </c>
      <c r="W16" s="105">
        <v>8</v>
      </c>
      <c r="X16" s="105"/>
      <c r="Y16" s="106">
        <f t="shared" si="5"/>
        <v>8</v>
      </c>
      <c r="Z16" s="123">
        <f t="shared" si="6"/>
        <v>6.65</v>
      </c>
      <c r="AA16" s="124" t="str">
        <f t="shared" si="7"/>
        <v>TBK</v>
      </c>
    </row>
    <row r="17" spans="1:27" ht="20.25" customHeight="1">
      <c r="A17" s="84">
        <v>9</v>
      </c>
      <c r="B17" s="85" t="s">
        <v>54</v>
      </c>
      <c r="C17" s="86" t="s">
        <v>55</v>
      </c>
      <c r="D17" s="84" t="s">
        <v>53</v>
      </c>
      <c r="E17" s="87" t="s">
        <v>56</v>
      </c>
      <c r="F17" s="84" t="s">
        <v>57</v>
      </c>
      <c r="G17" s="88" t="s">
        <v>17</v>
      </c>
      <c r="H17" s="105">
        <v>6</v>
      </c>
      <c r="I17" s="105"/>
      <c r="J17" s="106">
        <f t="shared" si="0"/>
        <v>6</v>
      </c>
      <c r="K17" s="105">
        <v>6</v>
      </c>
      <c r="L17" s="105"/>
      <c r="M17" s="106">
        <f t="shared" si="1"/>
        <v>6</v>
      </c>
      <c r="N17" s="106">
        <v>6</v>
      </c>
      <c r="O17" s="105"/>
      <c r="P17" s="106">
        <f t="shared" si="2"/>
        <v>6</v>
      </c>
      <c r="Q17" s="106">
        <v>7</v>
      </c>
      <c r="R17" s="105"/>
      <c r="S17" s="106">
        <f t="shared" si="3"/>
        <v>7</v>
      </c>
      <c r="T17" s="105">
        <v>7</v>
      </c>
      <c r="U17" s="105"/>
      <c r="V17" s="106">
        <f t="shared" si="4"/>
        <v>7</v>
      </c>
      <c r="W17" s="105">
        <v>6</v>
      </c>
      <c r="X17" s="105"/>
      <c r="Y17" s="106">
        <f t="shared" si="5"/>
        <v>6</v>
      </c>
      <c r="Z17" s="123">
        <f t="shared" si="6"/>
        <v>6.45</v>
      </c>
      <c r="AA17" s="124" t="str">
        <f t="shared" si="7"/>
        <v>TBK</v>
      </c>
    </row>
    <row r="18" spans="1:27" ht="20.25" customHeight="1">
      <c r="A18" s="84">
        <v>10</v>
      </c>
      <c r="B18" s="85" t="s">
        <v>59</v>
      </c>
      <c r="C18" s="86" t="s">
        <v>60</v>
      </c>
      <c r="D18" s="84" t="s">
        <v>58</v>
      </c>
      <c r="E18" s="87" t="s">
        <v>61</v>
      </c>
      <c r="F18" s="84" t="s">
        <v>62</v>
      </c>
      <c r="G18" s="88" t="s">
        <v>32</v>
      </c>
      <c r="H18" s="105">
        <v>6</v>
      </c>
      <c r="I18" s="105"/>
      <c r="J18" s="106">
        <f t="shared" si="0"/>
        <v>6</v>
      </c>
      <c r="K18" s="105">
        <v>7</v>
      </c>
      <c r="L18" s="105"/>
      <c r="M18" s="106">
        <f t="shared" si="1"/>
        <v>7</v>
      </c>
      <c r="N18" s="106">
        <v>7</v>
      </c>
      <c r="O18" s="105"/>
      <c r="P18" s="106">
        <f t="shared" si="2"/>
        <v>7</v>
      </c>
      <c r="Q18" s="106">
        <v>9</v>
      </c>
      <c r="R18" s="105"/>
      <c r="S18" s="106">
        <f t="shared" si="3"/>
        <v>9</v>
      </c>
      <c r="T18" s="105">
        <v>8</v>
      </c>
      <c r="U18" s="105"/>
      <c r="V18" s="106">
        <f t="shared" si="4"/>
        <v>8</v>
      </c>
      <c r="W18" s="105">
        <v>5</v>
      </c>
      <c r="X18" s="105"/>
      <c r="Y18" s="106">
        <f t="shared" si="5"/>
        <v>5</v>
      </c>
      <c r="Z18" s="123">
        <f t="shared" si="6"/>
        <v>7.5</v>
      </c>
      <c r="AA18" s="124" t="str">
        <f t="shared" si="7"/>
        <v>Khá</v>
      </c>
    </row>
    <row r="19" spans="1:27" ht="20.25" customHeight="1">
      <c r="A19" s="84">
        <v>11</v>
      </c>
      <c r="B19" s="85" t="s">
        <v>64</v>
      </c>
      <c r="C19" s="86" t="s">
        <v>65</v>
      </c>
      <c r="D19" s="84" t="s">
        <v>63</v>
      </c>
      <c r="E19" s="87" t="s">
        <v>43</v>
      </c>
      <c r="F19" s="84" t="s">
        <v>66</v>
      </c>
      <c r="G19" s="88" t="s">
        <v>17</v>
      </c>
      <c r="H19" s="105">
        <v>5</v>
      </c>
      <c r="I19" s="105"/>
      <c r="J19" s="106">
        <f t="shared" si="0"/>
        <v>5</v>
      </c>
      <c r="K19" s="105">
        <v>6</v>
      </c>
      <c r="L19" s="105"/>
      <c r="M19" s="106">
        <f t="shared" si="1"/>
        <v>6</v>
      </c>
      <c r="N19" s="106">
        <v>5</v>
      </c>
      <c r="O19" s="105"/>
      <c r="P19" s="106">
        <f t="shared" si="2"/>
        <v>5</v>
      </c>
      <c r="Q19" s="106">
        <v>6</v>
      </c>
      <c r="R19" s="105"/>
      <c r="S19" s="106">
        <f t="shared" si="3"/>
        <v>6</v>
      </c>
      <c r="T19" s="105">
        <v>7</v>
      </c>
      <c r="U19" s="105"/>
      <c r="V19" s="106">
        <f t="shared" si="4"/>
        <v>7</v>
      </c>
      <c r="W19" s="105">
        <v>7</v>
      </c>
      <c r="X19" s="105"/>
      <c r="Y19" s="106">
        <f t="shared" si="5"/>
        <v>7</v>
      </c>
      <c r="Z19" s="123">
        <f t="shared" si="6"/>
        <v>5.8</v>
      </c>
      <c r="AA19" s="124" t="str">
        <f t="shared" si="7"/>
        <v>TB</v>
      </c>
    </row>
    <row r="20" spans="1:27" ht="20.25" customHeight="1">
      <c r="A20" s="84">
        <v>12</v>
      </c>
      <c r="B20" s="85" t="s">
        <v>68</v>
      </c>
      <c r="C20" s="86" t="s">
        <v>69</v>
      </c>
      <c r="D20" s="84" t="s">
        <v>67</v>
      </c>
      <c r="E20" s="87" t="s">
        <v>70</v>
      </c>
      <c r="F20" s="84" t="s">
        <v>23</v>
      </c>
      <c r="G20" s="88" t="s">
        <v>17</v>
      </c>
      <c r="H20" s="105">
        <v>4</v>
      </c>
      <c r="I20" s="105">
        <v>6</v>
      </c>
      <c r="J20" s="106">
        <f t="shared" si="0"/>
        <v>6</v>
      </c>
      <c r="K20" s="105">
        <v>5</v>
      </c>
      <c r="L20" s="105"/>
      <c r="M20" s="106">
        <f t="shared" si="1"/>
        <v>5</v>
      </c>
      <c r="N20" s="106">
        <v>4</v>
      </c>
      <c r="O20" s="105">
        <v>6</v>
      </c>
      <c r="P20" s="106">
        <f t="shared" si="2"/>
        <v>6</v>
      </c>
      <c r="Q20" s="106">
        <v>6</v>
      </c>
      <c r="R20" s="105"/>
      <c r="S20" s="106">
        <f t="shared" si="3"/>
        <v>6</v>
      </c>
      <c r="T20" s="105">
        <v>5</v>
      </c>
      <c r="U20" s="105"/>
      <c r="V20" s="106">
        <f t="shared" si="4"/>
        <v>5</v>
      </c>
      <c r="W20" s="105">
        <v>7</v>
      </c>
      <c r="X20" s="105"/>
      <c r="Y20" s="106">
        <f t="shared" si="5"/>
        <v>7</v>
      </c>
      <c r="Z20" s="123">
        <f t="shared" si="6"/>
        <v>5.65</v>
      </c>
      <c r="AA20" s="124" t="str">
        <f t="shared" si="7"/>
        <v>TB</v>
      </c>
    </row>
    <row r="21" spans="1:27" ht="20.25" customHeight="1">
      <c r="A21" s="84">
        <v>13</v>
      </c>
      <c r="B21" s="85" t="s">
        <v>72</v>
      </c>
      <c r="C21" s="86" t="s">
        <v>73</v>
      </c>
      <c r="D21" s="84" t="s">
        <v>71</v>
      </c>
      <c r="E21" s="87" t="s">
        <v>74</v>
      </c>
      <c r="F21" s="84" t="s">
        <v>57</v>
      </c>
      <c r="G21" s="88" t="s">
        <v>17</v>
      </c>
      <c r="H21" s="105">
        <v>5</v>
      </c>
      <c r="I21" s="105"/>
      <c r="J21" s="106">
        <f t="shared" si="0"/>
        <v>5</v>
      </c>
      <c r="K21" s="105">
        <v>6</v>
      </c>
      <c r="L21" s="105"/>
      <c r="M21" s="106">
        <f t="shared" si="1"/>
        <v>6</v>
      </c>
      <c r="N21" s="106">
        <v>6</v>
      </c>
      <c r="O21" s="105"/>
      <c r="P21" s="106">
        <f t="shared" si="2"/>
        <v>6</v>
      </c>
      <c r="Q21" s="106">
        <v>8</v>
      </c>
      <c r="R21" s="105"/>
      <c r="S21" s="106">
        <f t="shared" si="3"/>
        <v>8</v>
      </c>
      <c r="T21" s="105">
        <v>7</v>
      </c>
      <c r="U21" s="105"/>
      <c r="V21" s="106">
        <f t="shared" si="4"/>
        <v>7</v>
      </c>
      <c r="W21" s="105">
        <v>7</v>
      </c>
      <c r="X21" s="105"/>
      <c r="Y21" s="106">
        <f t="shared" si="5"/>
        <v>7</v>
      </c>
      <c r="Z21" s="123">
        <f t="shared" si="6"/>
        <v>6.5</v>
      </c>
      <c r="AA21" s="124" t="str">
        <f t="shared" si="7"/>
        <v>TBK</v>
      </c>
    </row>
    <row r="22" spans="1:27" ht="20.25" customHeight="1">
      <c r="A22" s="84">
        <v>14</v>
      </c>
      <c r="B22" s="85" t="s">
        <v>76</v>
      </c>
      <c r="C22" s="86" t="s">
        <v>77</v>
      </c>
      <c r="D22" s="84" t="s">
        <v>75</v>
      </c>
      <c r="E22" s="87" t="s">
        <v>78</v>
      </c>
      <c r="F22" s="84" t="s">
        <v>79</v>
      </c>
      <c r="G22" s="88" t="s">
        <v>17</v>
      </c>
      <c r="H22" s="105">
        <v>6</v>
      </c>
      <c r="I22" s="105"/>
      <c r="J22" s="106">
        <f t="shared" si="0"/>
        <v>6</v>
      </c>
      <c r="K22" s="105">
        <v>6</v>
      </c>
      <c r="L22" s="105"/>
      <c r="M22" s="106">
        <f t="shared" si="1"/>
        <v>6</v>
      </c>
      <c r="N22" s="106">
        <v>6</v>
      </c>
      <c r="O22" s="105"/>
      <c r="P22" s="106">
        <f t="shared" si="2"/>
        <v>6</v>
      </c>
      <c r="Q22" s="106">
        <v>7</v>
      </c>
      <c r="R22" s="105"/>
      <c r="S22" s="106">
        <f t="shared" si="3"/>
        <v>7</v>
      </c>
      <c r="T22" s="105">
        <v>6</v>
      </c>
      <c r="U22" s="105"/>
      <c r="V22" s="106">
        <f t="shared" si="4"/>
        <v>6</v>
      </c>
      <c r="W22" s="105">
        <v>7</v>
      </c>
      <c r="X22" s="105"/>
      <c r="Y22" s="106">
        <f t="shared" si="5"/>
        <v>7</v>
      </c>
      <c r="Z22" s="123">
        <f t="shared" si="6"/>
        <v>6.25</v>
      </c>
      <c r="AA22" s="124" t="str">
        <f t="shared" si="7"/>
        <v>TBK</v>
      </c>
    </row>
    <row r="23" spans="1:27" ht="20.25" customHeight="1">
      <c r="A23" s="84">
        <v>15</v>
      </c>
      <c r="B23" s="85" t="s">
        <v>81</v>
      </c>
      <c r="C23" s="86" t="s">
        <v>82</v>
      </c>
      <c r="D23" s="84" t="s">
        <v>80</v>
      </c>
      <c r="E23" s="87" t="s">
        <v>83</v>
      </c>
      <c r="F23" s="84" t="s">
        <v>84</v>
      </c>
      <c r="G23" s="88" t="s">
        <v>17</v>
      </c>
      <c r="H23" s="105">
        <v>4</v>
      </c>
      <c r="I23" s="105">
        <v>5</v>
      </c>
      <c r="J23" s="106">
        <f t="shared" si="0"/>
        <v>5</v>
      </c>
      <c r="K23" s="105">
        <v>5</v>
      </c>
      <c r="L23" s="105"/>
      <c r="M23" s="106">
        <f t="shared" si="1"/>
        <v>5</v>
      </c>
      <c r="N23" s="106">
        <v>3</v>
      </c>
      <c r="O23" s="105">
        <v>6</v>
      </c>
      <c r="P23" s="106">
        <f t="shared" si="2"/>
        <v>6</v>
      </c>
      <c r="Q23" s="106">
        <v>3</v>
      </c>
      <c r="R23" s="105"/>
      <c r="S23" s="106">
        <f t="shared" si="3"/>
        <v>3</v>
      </c>
      <c r="T23" s="105">
        <v>4</v>
      </c>
      <c r="U23" s="105">
        <v>4</v>
      </c>
      <c r="V23" s="106">
        <f t="shared" si="4"/>
        <v>4</v>
      </c>
      <c r="W23" s="105">
        <v>5</v>
      </c>
      <c r="X23" s="105"/>
      <c r="Y23" s="106">
        <f t="shared" si="5"/>
        <v>5</v>
      </c>
      <c r="Z23" s="123">
        <f t="shared" si="6"/>
        <v>4.5</v>
      </c>
      <c r="AA23" s="124" t="str">
        <f t="shared" si="7"/>
        <v>Yếu</v>
      </c>
    </row>
    <row r="24" spans="1:27" ht="20.25" customHeight="1">
      <c r="A24" s="84">
        <v>16</v>
      </c>
      <c r="B24" s="85" t="s">
        <v>86</v>
      </c>
      <c r="C24" s="86" t="s">
        <v>82</v>
      </c>
      <c r="D24" s="84" t="s">
        <v>85</v>
      </c>
      <c r="E24" s="87" t="s">
        <v>87</v>
      </c>
      <c r="F24" s="84" t="s">
        <v>88</v>
      </c>
      <c r="G24" s="88" t="s">
        <v>17</v>
      </c>
      <c r="H24" s="105">
        <v>2</v>
      </c>
      <c r="I24" s="105"/>
      <c r="J24" s="106">
        <f t="shared" si="0"/>
        <v>2</v>
      </c>
      <c r="K24" s="105">
        <v>3</v>
      </c>
      <c r="L24" s="105"/>
      <c r="M24" s="106">
        <f t="shared" si="1"/>
        <v>3</v>
      </c>
      <c r="N24" s="106">
        <v>3</v>
      </c>
      <c r="O24" s="105"/>
      <c r="P24" s="106">
        <f t="shared" si="2"/>
        <v>3</v>
      </c>
      <c r="Q24" s="106">
        <v>0</v>
      </c>
      <c r="R24" s="105"/>
      <c r="S24" s="106">
        <f t="shared" si="3"/>
        <v>0</v>
      </c>
      <c r="T24" s="105">
        <v>1</v>
      </c>
      <c r="U24" s="105"/>
      <c r="V24" s="106">
        <f t="shared" si="4"/>
        <v>1</v>
      </c>
      <c r="W24" s="105">
        <v>0</v>
      </c>
      <c r="X24" s="105"/>
      <c r="Y24" s="106">
        <f t="shared" si="5"/>
        <v>0</v>
      </c>
      <c r="Z24" s="123">
        <f t="shared" si="6"/>
        <v>1.65</v>
      </c>
      <c r="AA24" s="124" t="str">
        <f t="shared" si="7"/>
        <v>Kém</v>
      </c>
    </row>
    <row r="25" spans="1:27" ht="20.25" customHeight="1">
      <c r="A25" s="84">
        <v>17</v>
      </c>
      <c r="B25" s="85" t="s">
        <v>90</v>
      </c>
      <c r="C25" s="86" t="s">
        <v>91</v>
      </c>
      <c r="D25" s="84" t="s">
        <v>89</v>
      </c>
      <c r="E25" s="87" t="s">
        <v>87</v>
      </c>
      <c r="F25" s="84" t="s">
        <v>57</v>
      </c>
      <c r="G25" s="88" t="s">
        <v>17</v>
      </c>
      <c r="H25" s="105">
        <v>8</v>
      </c>
      <c r="I25" s="105"/>
      <c r="J25" s="106">
        <f t="shared" si="0"/>
        <v>8</v>
      </c>
      <c r="K25" s="105">
        <v>7</v>
      </c>
      <c r="L25" s="105"/>
      <c r="M25" s="106">
        <f t="shared" si="1"/>
        <v>7</v>
      </c>
      <c r="N25" s="106">
        <v>7</v>
      </c>
      <c r="O25" s="105"/>
      <c r="P25" s="106">
        <f t="shared" si="2"/>
        <v>7</v>
      </c>
      <c r="Q25" s="106">
        <v>8</v>
      </c>
      <c r="R25" s="105"/>
      <c r="S25" s="106">
        <f t="shared" si="3"/>
        <v>8</v>
      </c>
      <c r="T25" s="105">
        <v>8</v>
      </c>
      <c r="U25" s="105"/>
      <c r="V25" s="106">
        <f t="shared" si="4"/>
        <v>8</v>
      </c>
      <c r="W25" s="105">
        <v>7</v>
      </c>
      <c r="X25" s="105"/>
      <c r="Y25" s="106">
        <f t="shared" si="5"/>
        <v>7</v>
      </c>
      <c r="Z25" s="123">
        <f t="shared" si="6"/>
        <v>7.65</v>
      </c>
      <c r="AA25" s="124" t="str">
        <f t="shared" si="7"/>
        <v>Khá</v>
      </c>
    </row>
    <row r="26" spans="1:27" ht="20.25" customHeight="1">
      <c r="A26" s="84">
        <v>18</v>
      </c>
      <c r="B26" s="85" t="s">
        <v>93</v>
      </c>
      <c r="C26" s="86" t="s">
        <v>94</v>
      </c>
      <c r="D26" s="84" t="s">
        <v>92</v>
      </c>
      <c r="E26" s="87" t="s">
        <v>95</v>
      </c>
      <c r="F26" s="84" t="s">
        <v>88</v>
      </c>
      <c r="G26" s="88" t="s">
        <v>17</v>
      </c>
      <c r="H26" s="105">
        <v>8</v>
      </c>
      <c r="I26" s="105"/>
      <c r="J26" s="106">
        <f t="shared" si="0"/>
        <v>8</v>
      </c>
      <c r="K26" s="105">
        <v>7</v>
      </c>
      <c r="L26" s="105"/>
      <c r="M26" s="106">
        <f t="shared" si="1"/>
        <v>7</v>
      </c>
      <c r="N26" s="106">
        <v>7</v>
      </c>
      <c r="O26" s="105"/>
      <c r="P26" s="106">
        <f t="shared" si="2"/>
        <v>7</v>
      </c>
      <c r="Q26" s="106">
        <v>7</v>
      </c>
      <c r="R26" s="105"/>
      <c r="S26" s="106">
        <f t="shared" si="3"/>
        <v>7</v>
      </c>
      <c r="T26" s="105">
        <v>6</v>
      </c>
      <c r="U26" s="105"/>
      <c r="V26" s="106">
        <f t="shared" si="4"/>
        <v>6</v>
      </c>
      <c r="W26" s="105">
        <v>8</v>
      </c>
      <c r="X26" s="105"/>
      <c r="Y26" s="106">
        <f t="shared" si="5"/>
        <v>8</v>
      </c>
      <c r="Z26" s="123">
        <f t="shared" si="6"/>
        <v>7</v>
      </c>
      <c r="AA26" s="124" t="str">
        <f t="shared" si="7"/>
        <v>Khá</v>
      </c>
    </row>
    <row r="27" spans="1:27" ht="20.25" customHeight="1">
      <c r="A27" s="84">
        <v>19</v>
      </c>
      <c r="B27" s="85" t="s">
        <v>97</v>
      </c>
      <c r="C27" s="86" t="s">
        <v>94</v>
      </c>
      <c r="D27" s="84" t="s">
        <v>96</v>
      </c>
      <c r="E27" s="87" t="s">
        <v>95</v>
      </c>
      <c r="F27" s="84" t="s">
        <v>23</v>
      </c>
      <c r="G27" s="88" t="s">
        <v>17</v>
      </c>
      <c r="H27" s="105">
        <v>5</v>
      </c>
      <c r="I27" s="105"/>
      <c r="J27" s="106">
        <f t="shared" si="0"/>
        <v>5</v>
      </c>
      <c r="K27" s="105">
        <v>6</v>
      </c>
      <c r="L27" s="105"/>
      <c r="M27" s="106">
        <f t="shared" si="1"/>
        <v>6</v>
      </c>
      <c r="N27" s="106">
        <v>4</v>
      </c>
      <c r="O27" s="105">
        <v>8</v>
      </c>
      <c r="P27" s="106">
        <f t="shared" si="2"/>
        <v>8</v>
      </c>
      <c r="Q27" s="106">
        <v>6</v>
      </c>
      <c r="R27" s="105"/>
      <c r="S27" s="106">
        <f t="shared" si="3"/>
        <v>6</v>
      </c>
      <c r="T27" s="105">
        <v>7</v>
      </c>
      <c r="U27" s="105"/>
      <c r="V27" s="106">
        <f t="shared" si="4"/>
        <v>7</v>
      </c>
      <c r="W27" s="105">
        <v>7</v>
      </c>
      <c r="X27" s="105"/>
      <c r="Y27" s="106">
        <f t="shared" si="5"/>
        <v>7</v>
      </c>
      <c r="Z27" s="123">
        <f t="shared" si="6"/>
        <v>6.4</v>
      </c>
      <c r="AA27" s="124" t="str">
        <f t="shared" si="7"/>
        <v>TBK</v>
      </c>
    </row>
    <row r="28" spans="1:27" ht="20.25" customHeight="1">
      <c r="A28" s="84">
        <v>20</v>
      </c>
      <c r="B28" s="85" t="s">
        <v>99</v>
      </c>
      <c r="C28" s="86" t="s">
        <v>94</v>
      </c>
      <c r="D28" s="84" t="s">
        <v>98</v>
      </c>
      <c r="E28" s="87" t="s">
        <v>83</v>
      </c>
      <c r="F28" s="84" t="s">
        <v>100</v>
      </c>
      <c r="G28" s="88" t="s">
        <v>17</v>
      </c>
      <c r="H28" s="105">
        <v>7</v>
      </c>
      <c r="I28" s="105"/>
      <c r="J28" s="106">
        <f t="shared" si="0"/>
        <v>7</v>
      </c>
      <c r="K28" s="105">
        <v>7</v>
      </c>
      <c r="L28" s="105"/>
      <c r="M28" s="106">
        <f t="shared" si="1"/>
        <v>7</v>
      </c>
      <c r="N28" s="106">
        <v>5</v>
      </c>
      <c r="O28" s="105"/>
      <c r="P28" s="106">
        <f t="shared" si="2"/>
        <v>5</v>
      </c>
      <c r="Q28" s="106">
        <v>5</v>
      </c>
      <c r="R28" s="105"/>
      <c r="S28" s="106">
        <f t="shared" si="3"/>
        <v>5</v>
      </c>
      <c r="T28" s="105">
        <v>6</v>
      </c>
      <c r="U28" s="105"/>
      <c r="V28" s="106">
        <f t="shared" si="4"/>
        <v>6</v>
      </c>
      <c r="W28" s="105">
        <v>7</v>
      </c>
      <c r="X28" s="105"/>
      <c r="Y28" s="106">
        <f t="shared" si="5"/>
        <v>7</v>
      </c>
      <c r="Z28" s="123">
        <f t="shared" si="6"/>
        <v>5.9</v>
      </c>
      <c r="AA28" s="124" t="str">
        <f t="shared" si="7"/>
        <v>TB</v>
      </c>
    </row>
    <row r="29" spans="1:27" ht="20.25" customHeight="1">
      <c r="A29" s="84">
        <v>21</v>
      </c>
      <c r="B29" s="85" t="s">
        <v>102</v>
      </c>
      <c r="C29" s="86" t="s">
        <v>103</v>
      </c>
      <c r="D29" s="84" t="s">
        <v>101</v>
      </c>
      <c r="E29" s="87" t="s">
        <v>104</v>
      </c>
      <c r="F29" s="84" t="s">
        <v>105</v>
      </c>
      <c r="G29" s="88" t="s">
        <v>17</v>
      </c>
      <c r="H29" s="105">
        <v>6</v>
      </c>
      <c r="I29" s="105"/>
      <c r="J29" s="106">
        <f t="shared" si="0"/>
        <v>6</v>
      </c>
      <c r="K29" s="105">
        <v>6</v>
      </c>
      <c r="L29" s="105"/>
      <c r="M29" s="106">
        <f t="shared" si="1"/>
        <v>6</v>
      </c>
      <c r="N29" s="106">
        <v>5</v>
      </c>
      <c r="O29" s="105"/>
      <c r="P29" s="106">
        <f t="shared" si="2"/>
        <v>5</v>
      </c>
      <c r="Q29" s="106">
        <v>3</v>
      </c>
      <c r="R29" s="105"/>
      <c r="S29" s="106">
        <f t="shared" si="3"/>
        <v>3</v>
      </c>
      <c r="T29" s="105">
        <v>6</v>
      </c>
      <c r="U29" s="105"/>
      <c r="V29" s="106">
        <f t="shared" si="4"/>
        <v>6</v>
      </c>
      <c r="W29" s="105">
        <v>8</v>
      </c>
      <c r="X29" s="105"/>
      <c r="Y29" s="106">
        <f t="shared" si="5"/>
        <v>8</v>
      </c>
      <c r="Z29" s="123">
        <f t="shared" si="6"/>
        <v>5.05</v>
      </c>
      <c r="AA29" s="124" t="str">
        <f t="shared" si="7"/>
        <v>TB</v>
      </c>
    </row>
    <row r="30" spans="1:27" ht="20.25" customHeight="1">
      <c r="A30" s="84">
        <v>22</v>
      </c>
      <c r="B30" s="85" t="s">
        <v>107</v>
      </c>
      <c r="C30" s="86" t="s">
        <v>103</v>
      </c>
      <c r="D30" s="84" t="s">
        <v>106</v>
      </c>
      <c r="E30" s="87" t="s">
        <v>108</v>
      </c>
      <c r="F30" s="84" t="s">
        <v>109</v>
      </c>
      <c r="G30" s="88" t="s">
        <v>17</v>
      </c>
      <c r="H30" s="105">
        <v>4</v>
      </c>
      <c r="I30" s="105">
        <v>7</v>
      </c>
      <c r="J30" s="106">
        <f t="shared" si="0"/>
        <v>7</v>
      </c>
      <c r="K30" s="105">
        <v>6</v>
      </c>
      <c r="L30" s="105"/>
      <c r="M30" s="106">
        <f t="shared" si="1"/>
        <v>6</v>
      </c>
      <c r="N30" s="106">
        <v>7</v>
      </c>
      <c r="O30" s="105"/>
      <c r="P30" s="106">
        <f t="shared" si="2"/>
        <v>7</v>
      </c>
      <c r="Q30" s="106">
        <v>7</v>
      </c>
      <c r="R30" s="105"/>
      <c r="S30" s="106">
        <f t="shared" si="3"/>
        <v>7</v>
      </c>
      <c r="T30" s="105">
        <v>6</v>
      </c>
      <c r="U30" s="105"/>
      <c r="V30" s="106">
        <f t="shared" si="4"/>
        <v>6</v>
      </c>
      <c r="W30" s="105">
        <v>6</v>
      </c>
      <c r="X30" s="105"/>
      <c r="Y30" s="106">
        <f t="shared" si="5"/>
        <v>6</v>
      </c>
      <c r="Z30" s="123">
        <f t="shared" si="6"/>
        <v>6.65</v>
      </c>
      <c r="AA30" s="124" t="str">
        <f t="shared" si="7"/>
        <v>TBK</v>
      </c>
    </row>
    <row r="31" spans="1:27" ht="20.25" customHeight="1">
      <c r="A31" s="84">
        <v>23</v>
      </c>
      <c r="B31" s="85" t="s">
        <v>111</v>
      </c>
      <c r="C31" s="86" t="s">
        <v>112</v>
      </c>
      <c r="D31" s="84" t="s">
        <v>110</v>
      </c>
      <c r="E31" s="87" t="s">
        <v>113</v>
      </c>
      <c r="F31" s="84" t="s">
        <v>114</v>
      </c>
      <c r="G31" s="88" t="s">
        <v>17</v>
      </c>
      <c r="H31" s="105">
        <v>6</v>
      </c>
      <c r="I31" s="84"/>
      <c r="J31" s="106">
        <f t="shared" si="0"/>
        <v>6</v>
      </c>
      <c r="K31" s="105">
        <v>6</v>
      </c>
      <c r="L31" s="84"/>
      <c r="M31" s="106">
        <f t="shared" si="1"/>
        <v>6</v>
      </c>
      <c r="N31" s="106">
        <v>3</v>
      </c>
      <c r="O31" s="84">
        <v>7</v>
      </c>
      <c r="P31" s="106">
        <f t="shared" si="2"/>
        <v>7</v>
      </c>
      <c r="Q31" s="106">
        <v>8</v>
      </c>
      <c r="R31" s="84"/>
      <c r="S31" s="106">
        <f t="shared" si="3"/>
        <v>8</v>
      </c>
      <c r="T31" s="105">
        <v>4</v>
      </c>
      <c r="U31" s="84">
        <v>5</v>
      </c>
      <c r="V31" s="106">
        <f t="shared" si="4"/>
        <v>5</v>
      </c>
      <c r="W31" s="105">
        <v>5</v>
      </c>
      <c r="X31" s="84"/>
      <c r="Y31" s="106">
        <f t="shared" si="5"/>
        <v>5</v>
      </c>
      <c r="Z31" s="123">
        <f t="shared" si="6"/>
        <v>6.5</v>
      </c>
      <c r="AA31" s="124" t="str">
        <f t="shared" si="7"/>
        <v>TBK</v>
      </c>
    </row>
    <row r="32" spans="1:27" ht="20.25" customHeight="1">
      <c r="A32" s="84">
        <v>24</v>
      </c>
      <c r="B32" s="85" t="s">
        <v>116</v>
      </c>
      <c r="C32" s="86" t="s">
        <v>112</v>
      </c>
      <c r="D32" s="84" t="s">
        <v>115</v>
      </c>
      <c r="E32" s="87" t="s">
        <v>117</v>
      </c>
      <c r="F32" s="84" t="s">
        <v>23</v>
      </c>
      <c r="G32" s="88" t="s">
        <v>17</v>
      </c>
      <c r="H32" s="105">
        <v>6</v>
      </c>
      <c r="I32" s="84"/>
      <c r="J32" s="106">
        <f t="shared" si="0"/>
        <v>6</v>
      </c>
      <c r="K32" s="105">
        <v>7</v>
      </c>
      <c r="L32" s="84"/>
      <c r="M32" s="106">
        <f t="shared" si="1"/>
        <v>7</v>
      </c>
      <c r="N32" s="106">
        <v>4</v>
      </c>
      <c r="O32" s="84">
        <v>7</v>
      </c>
      <c r="P32" s="106">
        <f t="shared" si="2"/>
        <v>7</v>
      </c>
      <c r="Q32" s="106">
        <v>6</v>
      </c>
      <c r="R32" s="84"/>
      <c r="S32" s="106">
        <f t="shared" si="3"/>
        <v>6</v>
      </c>
      <c r="T32" s="105">
        <v>6</v>
      </c>
      <c r="U32" s="84"/>
      <c r="V32" s="106">
        <f t="shared" si="4"/>
        <v>6</v>
      </c>
      <c r="W32" s="105">
        <v>5</v>
      </c>
      <c r="X32" s="84"/>
      <c r="Y32" s="106">
        <f t="shared" si="5"/>
        <v>5</v>
      </c>
      <c r="Z32" s="123">
        <f t="shared" si="6"/>
        <v>6.35</v>
      </c>
      <c r="AA32" s="124" t="str">
        <f t="shared" si="7"/>
        <v>TBK</v>
      </c>
    </row>
    <row r="33" spans="1:27" ht="20.25" customHeight="1">
      <c r="A33" s="84">
        <v>25</v>
      </c>
      <c r="B33" s="85" t="s">
        <v>119</v>
      </c>
      <c r="C33" s="86" t="s">
        <v>120</v>
      </c>
      <c r="D33" s="84" t="s">
        <v>118</v>
      </c>
      <c r="E33" s="87" t="s">
        <v>121</v>
      </c>
      <c r="F33" s="84" t="s">
        <v>57</v>
      </c>
      <c r="G33" s="88" t="s">
        <v>17</v>
      </c>
      <c r="H33" s="105">
        <v>6</v>
      </c>
      <c r="I33" s="84"/>
      <c r="J33" s="106">
        <f t="shared" si="0"/>
        <v>6</v>
      </c>
      <c r="K33" s="105">
        <v>7</v>
      </c>
      <c r="L33" s="84"/>
      <c r="M33" s="106">
        <f t="shared" si="1"/>
        <v>7</v>
      </c>
      <c r="N33" s="106">
        <v>5</v>
      </c>
      <c r="O33" s="84"/>
      <c r="P33" s="106">
        <f t="shared" si="2"/>
        <v>5</v>
      </c>
      <c r="Q33" s="106">
        <v>6</v>
      </c>
      <c r="R33" s="84"/>
      <c r="S33" s="106">
        <f t="shared" si="3"/>
        <v>6</v>
      </c>
      <c r="T33" s="105">
        <v>7</v>
      </c>
      <c r="U33" s="84"/>
      <c r="V33" s="106">
        <f t="shared" si="4"/>
        <v>7</v>
      </c>
      <c r="W33" s="105">
        <v>6</v>
      </c>
      <c r="X33" s="84"/>
      <c r="Y33" s="106">
        <f t="shared" si="5"/>
        <v>6</v>
      </c>
      <c r="Z33" s="123">
        <f t="shared" si="6"/>
        <v>6.15</v>
      </c>
      <c r="AA33" s="124" t="str">
        <f t="shared" si="7"/>
        <v>TBK</v>
      </c>
    </row>
    <row r="34" spans="1:27" ht="20.25" customHeight="1">
      <c r="A34" s="84">
        <v>26</v>
      </c>
      <c r="B34" s="85" t="s">
        <v>123</v>
      </c>
      <c r="C34" s="86" t="s">
        <v>120</v>
      </c>
      <c r="D34" s="84" t="s">
        <v>122</v>
      </c>
      <c r="E34" s="87" t="s">
        <v>124</v>
      </c>
      <c r="F34" s="84" t="s">
        <v>57</v>
      </c>
      <c r="G34" s="88" t="s">
        <v>17</v>
      </c>
      <c r="H34" s="105">
        <v>7</v>
      </c>
      <c r="I34" s="84"/>
      <c r="J34" s="106">
        <f t="shared" si="0"/>
        <v>7</v>
      </c>
      <c r="K34" s="105">
        <v>7</v>
      </c>
      <c r="L34" s="84"/>
      <c r="M34" s="106">
        <f t="shared" si="1"/>
        <v>7</v>
      </c>
      <c r="N34" s="106">
        <v>5</v>
      </c>
      <c r="O34" s="84"/>
      <c r="P34" s="106">
        <f t="shared" si="2"/>
        <v>5</v>
      </c>
      <c r="Q34" s="106">
        <v>6</v>
      </c>
      <c r="R34" s="84"/>
      <c r="S34" s="106">
        <f t="shared" si="3"/>
        <v>6</v>
      </c>
      <c r="T34" s="105">
        <v>6</v>
      </c>
      <c r="U34" s="84"/>
      <c r="V34" s="106">
        <f t="shared" si="4"/>
        <v>6</v>
      </c>
      <c r="W34" s="105">
        <v>7</v>
      </c>
      <c r="X34" s="84"/>
      <c r="Y34" s="106">
        <f t="shared" si="5"/>
        <v>7</v>
      </c>
      <c r="Z34" s="123">
        <f t="shared" si="6"/>
        <v>6.15</v>
      </c>
      <c r="AA34" s="124" t="str">
        <f t="shared" si="7"/>
        <v>TBK</v>
      </c>
    </row>
    <row r="35" spans="1:27" ht="20.25" customHeight="1">
      <c r="A35" s="84">
        <v>27</v>
      </c>
      <c r="B35" s="85" t="s">
        <v>126</v>
      </c>
      <c r="C35" s="86" t="s">
        <v>120</v>
      </c>
      <c r="D35" s="84" t="s">
        <v>125</v>
      </c>
      <c r="E35" s="87" t="s">
        <v>22</v>
      </c>
      <c r="F35" s="84" t="s">
        <v>127</v>
      </c>
      <c r="G35" s="88" t="s">
        <v>17</v>
      </c>
      <c r="H35" s="105">
        <v>6</v>
      </c>
      <c r="I35" s="84"/>
      <c r="J35" s="106">
        <f t="shared" si="0"/>
        <v>6</v>
      </c>
      <c r="K35" s="105">
        <v>7</v>
      </c>
      <c r="L35" s="84"/>
      <c r="M35" s="106">
        <f t="shared" si="1"/>
        <v>7</v>
      </c>
      <c r="N35" s="106">
        <v>3</v>
      </c>
      <c r="O35" s="84">
        <v>7</v>
      </c>
      <c r="P35" s="106">
        <f t="shared" si="2"/>
        <v>7</v>
      </c>
      <c r="Q35" s="106">
        <v>6</v>
      </c>
      <c r="R35" s="84"/>
      <c r="S35" s="106">
        <f t="shared" si="3"/>
        <v>6</v>
      </c>
      <c r="T35" s="105">
        <v>4</v>
      </c>
      <c r="U35" s="84">
        <v>5</v>
      </c>
      <c r="V35" s="106">
        <f t="shared" si="4"/>
        <v>5</v>
      </c>
      <c r="W35" s="105">
        <v>7</v>
      </c>
      <c r="X35" s="84"/>
      <c r="Y35" s="106">
        <f t="shared" si="5"/>
        <v>7</v>
      </c>
      <c r="Z35" s="123">
        <f t="shared" si="6"/>
        <v>6.15</v>
      </c>
      <c r="AA35" s="124" t="str">
        <f t="shared" si="7"/>
        <v>TBK</v>
      </c>
    </row>
    <row r="36" spans="1:27" ht="20.25" customHeight="1">
      <c r="A36" s="84">
        <v>28</v>
      </c>
      <c r="B36" s="85" t="s">
        <v>129</v>
      </c>
      <c r="C36" s="86" t="s">
        <v>130</v>
      </c>
      <c r="D36" s="84" t="s">
        <v>128</v>
      </c>
      <c r="E36" s="87" t="s">
        <v>131</v>
      </c>
      <c r="F36" s="84" t="s">
        <v>39</v>
      </c>
      <c r="G36" s="88" t="s">
        <v>17</v>
      </c>
      <c r="H36" s="105">
        <v>9</v>
      </c>
      <c r="I36" s="84"/>
      <c r="J36" s="106">
        <f t="shared" si="0"/>
        <v>9</v>
      </c>
      <c r="K36" s="105">
        <v>6</v>
      </c>
      <c r="L36" s="84"/>
      <c r="M36" s="106">
        <f t="shared" si="1"/>
        <v>6</v>
      </c>
      <c r="N36" s="106">
        <v>6</v>
      </c>
      <c r="O36" s="84"/>
      <c r="P36" s="106">
        <f t="shared" si="2"/>
        <v>6</v>
      </c>
      <c r="Q36" s="106">
        <v>7</v>
      </c>
      <c r="R36" s="84"/>
      <c r="S36" s="106">
        <f t="shared" si="3"/>
        <v>7</v>
      </c>
      <c r="T36" s="105">
        <v>8</v>
      </c>
      <c r="U36" s="84"/>
      <c r="V36" s="106">
        <f t="shared" si="4"/>
        <v>8</v>
      </c>
      <c r="W36" s="105">
        <v>7</v>
      </c>
      <c r="X36" s="84"/>
      <c r="Y36" s="106">
        <f t="shared" si="5"/>
        <v>7</v>
      </c>
      <c r="Z36" s="123">
        <f t="shared" si="6"/>
        <v>7.25</v>
      </c>
      <c r="AA36" s="124" t="str">
        <f t="shared" si="7"/>
        <v>Khá</v>
      </c>
    </row>
    <row r="37" spans="1:27" ht="20.25" customHeight="1">
      <c r="A37" s="84">
        <v>29</v>
      </c>
      <c r="B37" s="85" t="s">
        <v>133</v>
      </c>
      <c r="C37" s="86" t="s">
        <v>134</v>
      </c>
      <c r="D37" s="84" t="s">
        <v>132</v>
      </c>
      <c r="E37" s="87" t="s">
        <v>135</v>
      </c>
      <c r="F37" s="84" t="s">
        <v>136</v>
      </c>
      <c r="G37" s="88" t="s">
        <v>17</v>
      </c>
      <c r="H37" s="105">
        <v>6</v>
      </c>
      <c r="I37" s="84"/>
      <c r="J37" s="106">
        <f t="shared" si="0"/>
        <v>6</v>
      </c>
      <c r="K37" s="105">
        <v>6</v>
      </c>
      <c r="L37" s="84"/>
      <c r="M37" s="106">
        <f t="shared" si="1"/>
        <v>6</v>
      </c>
      <c r="N37" s="106">
        <v>6</v>
      </c>
      <c r="O37" s="84"/>
      <c r="P37" s="106">
        <f t="shared" si="2"/>
        <v>6</v>
      </c>
      <c r="Q37" s="106">
        <v>6</v>
      </c>
      <c r="R37" s="84"/>
      <c r="S37" s="106">
        <f t="shared" si="3"/>
        <v>6</v>
      </c>
      <c r="T37" s="105">
        <v>8</v>
      </c>
      <c r="U37" s="84"/>
      <c r="V37" s="106">
        <f t="shared" si="4"/>
        <v>8</v>
      </c>
      <c r="W37" s="105">
        <v>8</v>
      </c>
      <c r="X37" s="84"/>
      <c r="Y37" s="106">
        <f t="shared" si="5"/>
        <v>8</v>
      </c>
      <c r="Z37" s="123">
        <f t="shared" si="6"/>
        <v>6.4</v>
      </c>
      <c r="AA37" s="124" t="str">
        <f t="shared" si="7"/>
        <v>TBK</v>
      </c>
    </row>
    <row r="38" spans="1:27" ht="20.25" customHeight="1">
      <c r="A38" s="84">
        <v>30</v>
      </c>
      <c r="B38" s="85" t="s">
        <v>138</v>
      </c>
      <c r="C38" s="86" t="s">
        <v>139</v>
      </c>
      <c r="D38" s="84" t="s">
        <v>137</v>
      </c>
      <c r="E38" s="87" t="s">
        <v>140</v>
      </c>
      <c r="F38" s="84" t="s">
        <v>79</v>
      </c>
      <c r="G38" s="88" t="s">
        <v>17</v>
      </c>
      <c r="H38" s="105">
        <v>6</v>
      </c>
      <c r="I38" s="84"/>
      <c r="J38" s="106">
        <f t="shared" si="0"/>
        <v>6</v>
      </c>
      <c r="K38" s="105">
        <v>6</v>
      </c>
      <c r="L38" s="84"/>
      <c r="M38" s="106">
        <f t="shared" si="1"/>
        <v>6</v>
      </c>
      <c r="N38" s="106">
        <v>3</v>
      </c>
      <c r="O38" s="84"/>
      <c r="P38" s="106">
        <f t="shared" si="2"/>
        <v>3</v>
      </c>
      <c r="Q38" s="106">
        <v>6</v>
      </c>
      <c r="R38" s="84"/>
      <c r="S38" s="106">
        <f t="shared" si="3"/>
        <v>6</v>
      </c>
      <c r="T38" s="105">
        <v>5</v>
      </c>
      <c r="U38" s="84"/>
      <c r="V38" s="106">
        <f t="shared" si="4"/>
        <v>5</v>
      </c>
      <c r="W38" s="105">
        <v>5</v>
      </c>
      <c r="X38" s="84"/>
      <c r="Y38" s="106">
        <f t="shared" si="5"/>
        <v>5</v>
      </c>
      <c r="Z38" s="123">
        <f t="shared" si="6"/>
        <v>5.2</v>
      </c>
      <c r="AA38" s="124" t="str">
        <f t="shared" si="7"/>
        <v>TB</v>
      </c>
    </row>
    <row r="39" spans="1:27" ht="20.25" customHeight="1">
      <c r="A39" s="84">
        <v>31</v>
      </c>
      <c r="B39" s="85" t="s">
        <v>142</v>
      </c>
      <c r="C39" s="86" t="s">
        <v>143</v>
      </c>
      <c r="D39" s="84" t="s">
        <v>141</v>
      </c>
      <c r="E39" s="87" t="s">
        <v>144</v>
      </c>
      <c r="F39" s="84" t="s">
        <v>23</v>
      </c>
      <c r="G39" s="88" t="s">
        <v>17</v>
      </c>
      <c r="H39" s="105">
        <v>9</v>
      </c>
      <c r="I39" s="84"/>
      <c r="J39" s="106">
        <f t="shared" si="0"/>
        <v>9</v>
      </c>
      <c r="K39" s="105">
        <v>6</v>
      </c>
      <c r="L39" s="84"/>
      <c r="M39" s="106">
        <f t="shared" si="1"/>
        <v>6</v>
      </c>
      <c r="N39" s="106">
        <v>8</v>
      </c>
      <c r="O39" s="84"/>
      <c r="P39" s="106">
        <f t="shared" si="2"/>
        <v>8</v>
      </c>
      <c r="Q39" s="106">
        <v>8</v>
      </c>
      <c r="R39" s="84"/>
      <c r="S39" s="106">
        <f t="shared" si="3"/>
        <v>8</v>
      </c>
      <c r="T39" s="105">
        <v>7</v>
      </c>
      <c r="U39" s="84"/>
      <c r="V39" s="106">
        <f t="shared" si="4"/>
        <v>7</v>
      </c>
      <c r="W39" s="105">
        <v>8</v>
      </c>
      <c r="X39" s="84"/>
      <c r="Y39" s="106">
        <f t="shared" si="5"/>
        <v>8</v>
      </c>
      <c r="Z39" s="123">
        <f t="shared" si="6"/>
        <v>7.7</v>
      </c>
      <c r="AA39" s="124" t="str">
        <f t="shared" si="7"/>
        <v>Khá</v>
      </c>
    </row>
    <row r="40" spans="1:27" ht="20.25" customHeight="1">
      <c r="A40" s="84">
        <v>32</v>
      </c>
      <c r="B40" s="85" t="s">
        <v>146</v>
      </c>
      <c r="C40" s="86" t="s">
        <v>143</v>
      </c>
      <c r="D40" s="84" t="s">
        <v>145</v>
      </c>
      <c r="E40" s="87" t="s">
        <v>147</v>
      </c>
      <c r="F40" s="84" t="s">
        <v>148</v>
      </c>
      <c r="G40" s="88" t="s">
        <v>17</v>
      </c>
      <c r="H40" s="105">
        <v>7</v>
      </c>
      <c r="I40" s="84"/>
      <c r="J40" s="106">
        <f t="shared" si="0"/>
        <v>7</v>
      </c>
      <c r="K40" s="105">
        <v>7</v>
      </c>
      <c r="L40" s="84"/>
      <c r="M40" s="106">
        <f t="shared" si="1"/>
        <v>7</v>
      </c>
      <c r="N40" s="106">
        <v>5</v>
      </c>
      <c r="O40" s="84"/>
      <c r="P40" s="106">
        <f t="shared" si="2"/>
        <v>5</v>
      </c>
      <c r="Q40" s="106">
        <v>7</v>
      </c>
      <c r="R40" s="84"/>
      <c r="S40" s="106">
        <f t="shared" si="3"/>
        <v>7</v>
      </c>
      <c r="T40" s="105">
        <v>7</v>
      </c>
      <c r="U40" s="84"/>
      <c r="V40" s="106">
        <f t="shared" si="4"/>
        <v>7</v>
      </c>
      <c r="W40" s="105">
        <v>8</v>
      </c>
      <c r="X40" s="84"/>
      <c r="Y40" s="106">
        <f t="shared" si="5"/>
        <v>8</v>
      </c>
      <c r="Z40" s="123">
        <f t="shared" si="6"/>
        <v>6.6</v>
      </c>
      <c r="AA40" s="124" t="str">
        <f t="shared" si="7"/>
        <v>TBK</v>
      </c>
    </row>
    <row r="41" spans="1:27" ht="20.25" customHeight="1">
      <c r="A41" s="84">
        <v>33</v>
      </c>
      <c r="B41" s="85" t="s">
        <v>150</v>
      </c>
      <c r="C41" s="86" t="s">
        <v>151</v>
      </c>
      <c r="D41" s="84" t="s">
        <v>149</v>
      </c>
      <c r="E41" s="87" t="s">
        <v>74</v>
      </c>
      <c r="F41" s="84" t="s">
        <v>152</v>
      </c>
      <c r="G41" s="88" t="s">
        <v>17</v>
      </c>
      <c r="H41" s="105">
        <v>7</v>
      </c>
      <c r="I41" s="84"/>
      <c r="J41" s="106">
        <f t="shared" si="0"/>
        <v>7</v>
      </c>
      <c r="K41" s="105">
        <v>7</v>
      </c>
      <c r="L41" s="84"/>
      <c r="M41" s="106">
        <f t="shared" si="1"/>
        <v>7</v>
      </c>
      <c r="N41" s="106">
        <v>6</v>
      </c>
      <c r="O41" s="84"/>
      <c r="P41" s="106">
        <f t="shared" si="2"/>
        <v>6</v>
      </c>
      <c r="Q41" s="106">
        <v>7</v>
      </c>
      <c r="R41" s="84"/>
      <c r="S41" s="106">
        <f t="shared" si="3"/>
        <v>7</v>
      </c>
      <c r="T41" s="105">
        <v>7</v>
      </c>
      <c r="U41" s="84"/>
      <c r="V41" s="106">
        <f t="shared" si="4"/>
        <v>7</v>
      </c>
      <c r="W41" s="105">
        <v>8</v>
      </c>
      <c r="X41" s="84"/>
      <c r="Y41" s="106">
        <f t="shared" si="5"/>
        <v>8</v>
      </c>
      <c r="Z41" s="123">
        <f t="shared" si="6"/>
        <v>6.8</v>
      </c>
      <c r="AA41" s="124" t="str">
        <f t="shared" si="7"/>
        <v>TBK</v>
      </c>
    </row>
    <row r="42" spans="1:27" ht="20.25" customHeight="1">
      <c r="A42" s="84">
        <v>34</v>
      </c>
      <c r="B42" s="85" t="s">
        <v>154</v>
      </c>
      <c r="C42" s="86" t="s">
        <v>155</v>
      </c>
      <c r="D42" s="84" t="s">
        <v>153</v>
      </c>
      <c r="E42" s="87" t="s">
        <v>156</v>
      </c>
      <c r="F42" s="84" t="s">
        <v>157</v>
      </c>
      <c r="G42" s="88" t="s">
        <v>17</v>
      </c>
      <c r="H42" s="105">
        <v>6</v>
      </c>
      <c r="I42" s="84"/>
      <c r="J42" s="106">
        <f t="shared" si="0"/>
        <v>6</v>
      </c>
      <c r="K42" s="105">
        <v>6</v>
      </c>
      <c r="L42" s="84"/>
      <c r="M42" s="106">
        <f t="shared" si="1"/>
        <v>6</v>
      </c>
      <c r="N42" s="106">
        <v>6</v>
      </c>
      <c r="O42" s="84"/>
      <c r="P42" s="106">
        <f t="shared" si="2"/>
        <v>6</v>
      </c>
      <c r="Q42" s="106">
        <v>5</v>
      </c>
      <c r="R42" s="84"/>
      <c r="S42" s="106">
        <f t="shared" si="3"/>
        <v>5</v>
      </c>
      <c r="T42" s="105">
        <v>7</v>
      </c>
      <c r="U42" s="84"/>
      <c r="V42" s="106">
        <f t="shared" si="4"/>
        <v>7</v>
      </c>
      <c r="W42" s="105">
        <v>5</v>
      </c>
      <c r="X42" s="84"/>
      <c r="Y42" s="106">
        <f t="shared" si="5"/>
        <v>5</v>
      </c>
      <c r="Z42" s="123">
        <f t="shared" si="6"/>
        <v>5.95</v>
      </c>
      <c r="AA42" s="124" t="str">
        <f t="shared" si="7"/>
        <v>TB</v>
      </c>
    </row>
    <row r="43" spans="1:27" ht="20.25" customHeight="1">
      <c r="A43" s="84">
        <v>35</v>
      </c>
      <c r="B43" s="85" t="s">
        <v>159</v>
      </c>
      <c r="C43" s="86" t="s">
        <v>160</v>
      </c>
      <c r="D43" s="84" t="s">
        <v>158</v>
      </c>
      <c r="E43" s="87" t="s">
        <v>161</v>
      </c>
      <c r="F43" s="84" t="s">
        <v>23</v>
      </c>
      <c r="G43" s="88" t="s">
        <v>17</v>
      </c>
      <c r="H43" s="105">
        <v>9</v>
      </c>
      <c r="I43" s="84"/>
      <c r="J43" s="106">
        <f t="shared" si="0"/>
        <v>9</v>
      </c>
      <c r="K43" s="105">
        <v>7</v>
      </c>
      <c r="L43" s="84"/>
      <c r="M43" s="106">
        <f t="shared" si="1"/>
        <v>7</v>
      </c>
      <c r="N43" s="106">
        <v>7</v>
      </c>
      <c r="O43" s="84"/>
      <c r="P43" s="106">
        <f t="shared" si="2"/>
        <v>7</v>
      </c>
      <c r="Q43" s="106">
        <v>7</v>
      </c>
      <c r="R43" s="84"/>
      <c r="S43" s="106">
        <f t="shared" si="3"/>
        <v>7</v>
      </c>
      <c r="T43" s="105">
        <v>8</v>
      </c>
      <c r="U43" s="84"/>
      <c r="V43" s="106">
        <f t="shared" si="4"/>
        <v>8</v>
      </c>
      <c r="W43" s="105">
        <v>8</v>
      </c>
      <c r="X43" s="84"/>
      <c r="Y43" s="106">
        <f t="shared" si="5"/>
        <v>8</v>
      </c>
      <c r="Z43" s="123">
        <f t="shared" si="6"/>
        <v>7.6</v>
      </c>
      <c r="AA43" s="124" t="str">
        <f t="shared" si="7"/>
        <v>Khá</v>
      </c>
    </row>
    <row r="44" spans="1:27" ht="20.25" customHeight="1">
      <c r="A44" s="84">
        <v>36</v>
      </c>
      <c r="B44" s="85" t="s">
        <v>163</v>
      </c>
      <c r="C44" s="86" t="s">
        <v>164</v>
      </c>
      <c r="D44" s="84" t="s">
        <v>162</v>
      </c>
      <c r="E44" s="87" t="s">
        <v>165</v>
      </c>
      <c r="F44" s="84" t="s">
        <v>105</v>
      </c>
      <c r="G44" s="88" t="s">
        <v>17</v>
      </c>
      <c r="H44" s="105">
        <v>5</v>
      </c>
      <c r="I44" s="84"/>
      <c r="J44" s="106">
        <f t="shared" si="0"/>
        <v>5</v>
      </c>
      <c r="K44" s="105">
        <v>6</v>
      </c>
      <c r="L44" s="84"/>
      <c r="M44" s="106">
        <f t="shared" si="1"/>
        <v>6</v>
      </c>
      <c r="N44" s="106">
        <v>6</v>
      </c>
      <c r="O44" s="84"/>
      <c r="P44" s="106">
        <f t="shared" si="2"/>
        <v>6</v>
      </c>
      <c r="Q44" s="106">
        <v>5</v>
      </c>
      <c r="R44" s="84"/>
      <c r="S44" s="106">
        <f t="shared" si="3"/>
        <v>5</v>
      </c>
      <c r="T44" s="105">
        <v>7</v>
      </c>
      <c r="U44" s="84"/>
      <c r="V44" s="106">
        <f t="shared" si="4"/>
        <v>7</v>
      </c>
      <c r="W44" s="105">
        <v>7</v>
      </c>
      <c r="X44" s="84"/>
      <c r="Y44" s="106">
        <f t="shared" si="5"/>
        <v>7</v>
      </c>
      <c r="Z44" s="123">
        <f t="shared" si="6"/>
        <v>5.75</v>
      </c>
      <c r="AA44" s="124" t="str">
        <f t="shared" si="7"/>
        <v>TB</v>
      </c>
    </row>
    <row r="45" spans="1:27" ht="20.25" customHeight="1">
      <c r="A45" s="84">
        <v>37</v>
      </c>
      <c r="B45" s="85" t="s">
        <v>167</v>
      </c>
      <c r="C45" s="86" t="s">
        <v>164</v>
      </c>
      <c r="D45" s="84" t="s">
        <v>166</v>
      </c>
      <c r="E45" s="87" t="s">
        <v>168</v>
      </c>
      <c r="F45" s="84" t="s">
        <v>169</v>
      </c>
      <c r="G45" s="88" t="s">
        <v>17</v>
      </c>
      <c r="H45" s="105">
        <v>7</v>
      </c>
      <c r="I45" s="84"/>
      <c r="J45" s="106">
        <f t="shared" si="0"/>
        <v>7</v>
      </c>
      <c r="K45" s="105">
        <v>5</v>
      </c>
      <c r="L45" s="84"/>
      <c r="M45" s="106">
        <f t="shared" si="1"/>
        <v>5</v>
      </c>
      <c r="N45" s="106">
        <v>6</v>
      </c>
      <c r="O45" s="84"/>
      <c r="P45" s="106">
        <f t="shared" si="2"/>
        <v>6</v>
      </c>
      <c r="Q45" s="106">
        <v>5</v>
      </c>
      <c r="R45" s="84"/>
      <c r="S45" s="106">
        <f t="shared" si="3"/>
        <v>5</v>
      </c>
      <c r="T45" s="105">
        <v>7</v>
      </c>
      <c r="U45" s="84"/>
      <c r="V45" s="106">
        <f t="shared" si="4"/>
        <v>7</v>
      </c>
      <c r="W45" s="105">
        <v>8</v>
      </c>
      <c r="X45" s="84"/>
      <c r="Y45" s="106">
        <f t="shared" si="5"/>
        <v>8</v>
      </c>
      <c r="Z45" s="123">
        <f t="shared" si="6"/>
        <v>6</v>
      </c>
      <c r="AA45" s="124" t="str">
        <f t="shared" si="7"/>
        <v>TBK</v>
      </c>
    </row>
    <row r="46" spans="1:27" ht="20.25" customHeight="1">
      <c r="A46" s="84">
        <v>38</v>
      </c>
      <c r="B46" s="85" t="s">
        <v>129</v>
      </c>
      <c r="C46" s="86" t="s">
        <v>164</v>
      </c>
      <c r="D46" s="84" t="s">
        <v>170</v>
      </c>
      <c r="E46" s="87" t="s">
        <v>171</v>
      </c>
      <c r="F46" s="84" t="s">
        <v>152</v>
      </c>
      <c r="G46" s="88" t="s">
        <v>17</v>
      </c>
      <c r="H46" s="105">
        <v>0</v>
      </c>
      <c r="I46" s="84"/>
      <c r="J46" s="106">
        <f t="shared" si="0"/>
        <v>0</v>
      </c>
      <c r="K46" s="105">
        <v>0</v>
      </c>
      <c r="L46" s="84"/>
      <c r="M46" s="106">
        <f t="shared" si="1"/>
        <v>0</v>
      </c>
      <c r="N46" s="106">
        <v>0</v>
      </c>
      <c r="O46" s="84"/>
      <c r="P46" s="106">
        <f t="shared" si="2"/>
        <v>0</v>
      </c>
      <c r="Q46" s="106">
        <v>0</v>
      </c>
      <c r="R46" s="84"/>
      <c r="S46" s="106">
        <f t="shared" si="3"/>
        <v>0</v>
      </c>
      <c r="T46" s="105">
        <v>0</v>
      </c>
      <c r="U46" s="84"/>
      <c r="V46" s="106">
        <f t="shared" si="4"/>
        <v>0</v>
      </c>
      <c r="W46" s="105">
        <v>0</v>
      </c>
      <c r="X46" s="84"/>
      <c r="Y46" s="106">
        <f t="shared" si="5"/>
        <v>0</v>
      </c>
      <c r="Z46" s="123">
        <f t="shared" si="6"/>
        <v>0</v>
      </c>
      <c r="AA46" s="124" t="str">
        <f t="shared" si="7"/>
        <v>Kém</v>
      </c>
    </row>
    <row r="47" spans="1:27" ht="20.25" customHeight="1">
      <c r="A47" s="84">
        <v>39</v>
      </c>
      <c r="B47" s="85" t="s">
        <v>173</v>
      </c>
      <c r="C47" s="86" t="s">
        <v>164</v>
      </c>
      <c r="D47" s="84" t="s">
        <v>172</v>
      </c>
      <c r="E47" s="87" t="s">
        <v>174</v>
      </c>
      <c r="F47" s="84" t="s">
        <v>52</v>
      </c>
      <c r="G47" s="88" t="s">
        <v>17</v>
      </c>
      <c r="H47" s="105">
        <v>6</v>
      </c>
      <c r="I47" s="84"/>
      <c r="J47" s="106">
        <f t="shared" si="0"/>
        <v>6</v>
      </c>
      <c r="K47" s="105">
        <v>4</v>
      </c>
      <c r="L47" s="84">
        <v>6</v>
      </c>
      <c r="M47" s="106">
        <f t="shared" si="1"/>
        <v>6</v>
      </c>
      <c r="N47" s="106">
        <v>6</v>
      </c>
      <c r="O47" s="84"/>
      <c r="P47" s="106">
        <f t="shared" si="2"/>
        <v>6</v>
      </c>
      <c r="Q47" s="106" t="s">
        <v>429</v>
      </c>
      <c r="R47" s="84"/>
      <c r="S47" s="106" t="str">
        <f t="shared" si="3"/>
        <v>M</v>
      </c>
      <c r="T47" s="105">
        <v>6</v>
      </c>
      <c r="U47" s="84"/>
      <c r="V47" s="106">
        <f t="shared" si="4"/>
        <v>6</v>
      </c>
      <c r="W47" s="105">
        <v>5</v>
      </c>
      <c r="X47" s="84"/>
      <c r="Y47" s="106">
        <f t="shared" si="5"/>
        <v>5</v>
      </c>
      <c r="Z47" s="123">
        <f t="shared" si="6"/>
        <v>6</v>
      </c>
      <c r="AA47" s="124" t="str">
        <f t="shared" si="7"/>
        <v>TBK</v>
      </c>
    </row>
    <row r="48" spans="1:27" ht="20.25" customHeight="1">
      <c r="A48" s="84">
        <v>40</v>
      </c>
      <c r="B48" s="85" t="s">
        <v>176</v>
      </c>
      <c r="C48" s="86" t="s">
        <v>177</v>
      </c>
      <c r="D48" s="84" t="s">
        <v>175</v>
      </c>
      <c r="E48" s="87" t="s">
        <v>178</v>
      </c>
      <c r="F48" s="84" t="s">
        <v>179</v>
      </c>
      <c r="G48" s="88" t="s">
        <v>17</v>
      </c>
      <c r="H48" s="105">
        <v>4</v>
      </c>
      <c r="I48" s="84">
        <v>6</v>
      </c>
      <c r="J48" s="106">
        <f t="shared" si="0"/>
        <v>6</v>
      </c>
      <c r="K48" s="105">
        <v>6</v>
      </c>
      <c r="L48" s="84"/>
      <c r="M48" s="106">
        <f t="shared" si="1"/>
        <v>6</v>
      </c>
      <c r="N48" s="106">
        <v>8</v>
      </c>
      <c r="O48" s="84"/>
      <c r="P48" s="106">
        <f t="shared" si="2"/>
        <v>8</v>
      </c>
      <c r="Q48" s="106">
        <v>6</v>
      </c>
      <c r="R48" s="84"/>
      <c r="S48" s="106">
        <f t="shared" si="3"/>
        <v>6</v>
      </c>
      <c r="T48" s="105">
        <v>6</v>
      </c>
      <c r="U48" s="84"/>
      <c r="V48" s="106">
        <f t="shared" si="4"/>
        <v>6</v>
      </c>
      <c r="W48" s="105">
        <v>4</v>
      </c>
      <c r="X48" s="84">
        <v>6</v>
      </c>
      <c r="Y48" s="106">
        <f t="shared" si="5"/>
        <v>6</v>
      </c>
      <c r="Z48" s="123">
        <f t="shared" si="6"/>
        <v>6.4</v>
      </c>
      <c r="AA48" s="124" t="str">
        <f t="shared" si="7"/>
        <v>TBK</v>
      </c>
    </row>
    <row r="49" spans="1:27" ht="20.25" customHeight="1">
      <c r="A49" s="84">
        <v>41</v>
      </c>
      <c r="B49" s="85" t="s">
        <v>181</v>
      </c>
      <c r="C49" s="86" t="s">
        <v>182</v>
      </c>
      <c r="D49" s="84" t="s">
        <v>180</v>
      </c>
      <c r="E49" s="87" t="s">
        <v>183</v>
      </c>
      <c r="F49" s="84" t="s">
        <v>184</v>
      </c>
      <c r="G49" s="88" t="s">
        <v>17</v>
      </c>
      <c r="H49" s="105">
        <v>4</v>
      </c>
      <c r="I49" s="84">
        <v>6</v>
      </c>
      <c r="J49" s="106">
        <f t="shared" si="0"/>
        <v>6</v>
      </c>
      <c r="K49" s="105">
        <v>7</v>
      </c>
      <c r="L49" s="84"/>
      <c r="M49" s="106">
        <f t="shared" si="1"/>
        <v>7</v>
      </c>
      <c r="N49" s="106">
        <v>7</v>
      </c>
      <c r="O49" s="84"/>
      <c r="P49" s="106">
        <f t="shared" si="2"/>
        <v>7</v>
      </c>
      <c r="Q49" s="106">
        <v>7</v>
      </c>
      <c r="R49" s="84"/>
      <c r="S49" s="106">
        <f t="shared" si="3"/>
        <v>7</v>
      </c>
      <c r="T49" s="105">
        <v>6</v>
      </c>
      <c r="U49" s="84"/>
      <c r="V49" s="106">
        <f t="shared" si="4"/>
        <v>6</v>
      </c>
      <c r="W49" s="105">
        <v>6</v>
      </c>
      <c r="X49" s="84"/>
      <c r="Y49" s="106">
        <f t="shared" si="5"/>
        <v>6</v>
      </c>
      <c r="Z49" s="123">
        <f t="shared" si="6"/>
        <v>6.6</v>
      </c>
      <c r="AA49" s="124" t="str">
        <f t="shared" si="7"/>
        <v>TBK</v>
      </c>
    </row>
    <row r="50" spans="1:27" ht="20.25" customHeight="1">
      <c r="A50" s="84">
        <v>42</v>
      </c>
      <c r="B50" s="85" t="s">
        <v>186</v>
      </c>
      <c r="C50" s="86" t="s">
        <v>182</v>
      </c>
      <c r="D50" s="84" t="s">
        <v>185</v>
      </c>
      <c r="E50" s="87" t="s">
        <v>187</v>
      </c>
      <c r="F50" s="84" t="s">
        <v>188</v>
      </c>
      <c r="G50" s="88" t="s">
        <v>32</v>
      </c>
      <c r="H50" s="105">
        <v>7</v>
      </c>
      <c r="I50" s="84"/>
      <c r="J50" s="106">
        <f t="shared" si="0"/>
        <v>7</v>
      </c>
      <c r="K50" s="105">
        <v>8</v>
      </c>
      <c r="L50" s="84"/>
      <c r="M50" s="106">
        <f t="shared" si="1"/>
        <v>8</v>
      </c>
      <c r="N50" s="106">
        <v>5</v>
      </c>
      <c r="O50" s="84"/>
      <c r="P50" s="106">
        <f t="shared" si="2"/>
        <v>5</v>
      </c>
      <c r="Q50" s="106">
        <v>7</v>
      </c>
      <c r="R50" s="84"/>
      <c r="S50" s="106">
        <f t="shared" si="3"/>
        <v>7</v>
      </c>
      <c r="T50" s="105">
        <v>6</v>
      </c>
      <c r="U50" s="105"/>
      <c r="V50" s="106">
        <f t="shared" si="4"/>
        <v>6</v>
      </c>
      <c r="W50" s="105">
        <v>7</v>
      </c>
      <c r="X50" s="105"/>
      <c r="Y50" s="106">
        <f t="shared" si="5"/>
        <v>7</v>
      </c>
      <c r="Z50" s="123">
        <f t="shared" si="6"/>
        <v>6.55</v>
      </c>
      <c r="AA50" s="124" t="str">
        <f t="shared" si="7"/>
        <v>TBK</v>
      </c>
    </row>
    <row r="51" spans="1:27" ht="20.25" customHeight="1">
      <c r="A51" s="84">
        <v>43</v>
      </c>
      <c r="B51" s="85" t="s">
        <v>190</v>
      </c>
      <c r="C51" s="86" t="s">
        <v>191</v>
      </c>
      <c r="D51" s="84" t="s">
        <v>189</v>
      </c>
      <c r="E51" s="87" t="s">
        <v>192</v>
      </c>
      <c r="F51" s="84" t="s">
        <v>157</v>
      </c>
      <c r="G51" s="88" t="s">
        <v>17</v>
      </c>
      <c r="H51" s="105">
        <v>4</v>
      </c>
      <c r="I51" s="84">
        <v>6</v>
      </c>
      <c r="J51" s="106">
        <f t="shared" si="0"/>
        <v>6</v>
      </c>
      <c r="K51" s="105">
        <v>6</v>
      </c>
      <c r="L51" s="84"/>
      <c r="M51" s="106">
        <f t="shared" si="1"/>
        <v>6</v>
      </c>
      <c r="N51" s="106">
        <v>6</v>
      </c>
      <c r="O51" s="84"/>
      <c r="P51" s="106">
        <f t="shared" si="2"/>
        <v>6</v>
      </c>
      <c r="Q51" s="106">
        <v>5</v>
      </c>
      <c r="R51" s="84"/>
      <c r="S51" s="106">
        <f t="shared" si="3"/>
        <v>5</v>
      </c>
      <c r="T51" s="105">
        <v>7</v>
      </c>
      <c r="U51" s="84"/>
      <c r="V51" s="106">
        <f t="shared" si="4"/>
        <v>7</v>
      </c>
      <c r="W51" s="105">
        <v>6</v>
      </c>
      <c r="X51" s="84"/>
      <c r="Y51" s="106">
        <f t="shared" si="5"/>
        <v>6</v>
      </c>
      <c r="Z51" s="123">
        <f t="shared" si="6"/>
        <v>5.95</v>
      </c>
      <c r="AA51" s="124" t="str">
        <f t="shared" si="7"/>
        <v>TB</v>
      </c>
    </row>
    <row r="52" spans="1:27" ht="20.25" customHeight="1">
      <c r="A52" s="84">
        <v>44</v>
      </c>
      <c r="B52" s="85" t="s">
        <v>194</v>
      </c>
      <c r="C52" s="86" t="s">
        <v>195</v>
      </c>
      <c r="D52" s="84" t="s">
        <v>193</v>
      </c>
      <c r="E52" s="87" t="s">
        <v>196</v>
      </c>
      <c r="F52" s="84" t="s">
        <v>157</v>
      </c>
      <c r="G52" s="88" t="s">
        <v>17</v>
      </c>
      <c r="H52" s="105">
        <v>5</v>
      </c>
      <c r="I52" s="84"/>
      <c r="J52" s="106">
        <f t="shared" si="0"/>
        <v>5</v>
      </c>
      <c r="K52" s="105">
        <v>7</v>
      </c>
      <c r="L52" s="84"/>
      <c r="M52" s="106">
        <f t="shared" si="1"/>
        <v>7</v>
      </c>
      <c r="N52" s="106">
        <v>5</v>
      </c>
      <c r="O52" s="84"/>
      <c r="P52" s="106">
        <f t="shared" si="2"/>
        <v>5</v>
      </c>
      <c r="Q52" s="106">
        <v>6</v>
      </c>
      <c r="R52" s="84"/>
      <c r="S52" s="106">
        <f t="shared" si="3"/>
        <v>6</v>
      </c>
      <c r="T52" s="105">
        <v>7</v>
      </c>
      <c r="U52" s="84"/>
      <c r="V52" s="106">
        <f t="shared" si="4"/>
        <v>7</v>
      </c>
      <c r="W52" s="105">
        <v>8</v>
      </c>
      <c r="X52" s="84"/>
      <c r="Y52" s="106">
        <f t="shared" si="5"/>
        <v>8</v>
      </c>
      <c r="Z52" s="123">
        <f t="shared" si="6"/>
        <v>5.95</v>
      </c>
      <c r="AA52" s="124" t="str">
        <f t="shared" si="7"/>
        <v>TB</v>
      </c>
    </row>
    <row r="53" spans="1:27" ht="20.25" customHeight="1">
      <c r="A53" s="84">
        <v>45</v>
      </c>
      <c r="B53" s="85" t="s">
        <v>198</v>
      </c>
      <c r="C53" s="86" t="s">
        <v>199</v>
      </c>
      <c r="D53" s="84" t="s">
        <v>197</v>
      </c>
      <c r="E53" s="87" t="s">
        <v>200</v>
      </c>
      <c r="F53" s="84" t="s">
        <v>201</v>
      </c>
      <c r="G53" s="88" t="s">
        <v>17</v>
      </c>
      <c r="H53" s="105">
        <v>7</v>
      </c>
      <c r="I53" s="84"/>
      <c r="J53" s="106">
        <f t="shared" si="0"/>
        <v>7</v>
      </c>
      <c r="K53" s="105">
        <v>6</v>
      </c>
      <c r="L53" s="84"/>
      <c r="M53" s="106">
        <f t="shared" si="1"/>
        <v>6</v>
      </c>
      <c r="N53" s="106">
        <v>7</v>
      </c>
      <c r="O53" s="84"/>
      <c r="P53" s="106">
        <f t="shared" si="2"/>
        <v>7</v>
      </c>
      <c r="Q53" s="106">
        <v>6</v>
      </c>
      <c r="R53" s="84"/>
      <c r="S53" s="106">
        <f t="shared" si="3"/>
        <v>6</v>
      </c>
      <c r="T53" s="105">
        <v>7</v>
      </c>
      <c r="U53" s="84"/>
      <c r="V53" s="106">
        <f t="shared" si="4"/>
        <v>7</v>
      </c>
      <c r="W53" s="105">
        <v>5</v>
      </c>
      <c r="X53" s="84"/>
      <c r="Y53" s="106">
        <f t="shared" si="5"/>
        <v>5</v>
      </c>
      <c r="Z53" s="123">
        <f t="shared" si="6"/>
        <v>6.6</v>
      </c>
      <c r="AA53" s="124" t="str">
        <f t="shared" si="7"/>
        <v>TBK</v>
      </c>
    </row>
    <row r="54" spans="1:27" ht="20.25" customHeight="1">
      <c r="A54" s="84">
        <v>46</v>
      </c>
      <c r="B54" s="85" t="s">
        <v>102</v>
      </c>
      <c r="C54" s="86" t="s">
        <v>203</v>
      </c>
      <c r="D54" s="84" t="s">
        <v>202</v>
      </c>
      <c r="E54" s="87" t="s">
        <v>22</v>
      </c>
      <c r="F54" s="84" t="s">
        <v>57</v>
      </c>
      <c r="G54" s="88" t="s">
        <v>17</v>
      </c>
      <c r="H54" s="105">
        <v>9</v>
      </c>
      <c r="I54" s="84"/>
      <c r="J54" s="106">
        <f t="shared" si="0"/>
        <v>9</v>
      </c>
      <c r="K54" s="105">
        <v>6</v>
      </c>
      <c r="L54" s="84"/>
      <c r="M54" s="106">
        <f t="shared" si="1"/>
        <v>6</v>
      </c>
      <c r="N54" s="106">
        <v>8</v>
      </c>
      <c r="O54" s="84"/>
      <c r="P54" s="106">
        <f t="shared" si="2"/>
        <v>8</v>
      </c>
      <c r="Q54" s="106">
        <v>8</v>
      </c>
      <c r="R54" s="84"/>
      <c r="S54" s="106">
        <f t="shared" si="3"/>
        <v>8</v>
      </c>
      <c r="T54" s="105">
        <v>9</v>
      </c>
      <c r="U54" s="84"/>
      <c r="V54" s="106">
        <f t="shared" si="4"/>
        <v>9</v>
      </c>
      <c r="W54" s="105">
        <v>5</v>
      </c>
      <c r="X54" s="84"/>
      <c r="Y54" s="106">
        <f t="shared" si="5"/>
        <v>5</v>
      </c>
      <c r="Z54" s="123">
        <f t="shared" si="6"/>
        <v>8.1</v>
      </c>
      <c r="AA54" s="124" t="str">
        <f t="shared" si="7"/>
        <v>Giỏi</v>
      </c>
    </row>
    <row r="55" spans="1:27" ht="20.25" customHeight="1">
      <c r="A55" s="84">
        <v>47</v>
      </c>
      <c r="B55" s="85" t="s">
        <v>205</v>
      </c>
      <c r="C55" s="86" t="s">
        <v>203</v>
      </c>
      <c r="D55" s="84" t="s">
        <v>204</v>
      </c>
      <c r="E55" s="87" t="s">
        <v>206</v>
      </c>
      <c r="F55" s="84" t="s">
        <v>57</v>
      </c>
      <c r="G55" s="88" t="s">
        <v>17</v>
      </c>
      <c r="H55" s="105">
        <v>5</v>
      </c>
      <c r="I55" s="84"/>
      <c r="J55" s="106">
        <f t="shared" si="0"/>
        <v>5</v>
      </c>
      <c r="K55" s="105">
        <v>5</v>
      </c>
      <c r="L55" s="84"/>
      <c r="M55" s="106">
        <f t="shared" si="1"/>
        <v>5</v>
      </c>
      <c r="N55" s="106">
        <v>4</v>
      </c>
      <c r="O55" s="84">
        <v>7</v>
      </c>
      <c r="P55" s="106">
        <f t="shared" si="2"/>
        <v>7</v>
      </c>
      <c r="Q55" s="106">
        <v>7</v>
      </c>
      <c r="R55" s="84"/>
      <c r="S55" s="106">
        <f t="shared" si="3"/>
        <v>7</v>
      </c>
      <c r="T55" s="105">
        <v>8</v>
      </c>
      <c r="U55" s="84"/>
      <c r="V55" s="106">
        <f t="shared" si="4"/>
        <v>8</v>
      </c>
      <c r="W55" s="105">
        <v>8</v>
      </c>
      <c r="X55" s="84"/>
      <c r="Y55" s="106">
        <f t="shared" si="5"/>
        <v>8</v>
      </c>
      <c r="Z55" s="123">
        <f t="shared" si="6"/>
        <v>6.5</v>
      </c>
      <c r="AA55" s="124" t="str">
        <f t="shared" si="7"/>
        <v>TBK</v>
      </c>
    </row>
    <row r="56" spans="1:27" ht="20.25" customHeight="1">
      <c r="A56" s="84">
        <v>48</v>
      </c>
      <c r="B56" s="85" t="s">
        <v>208</v>
      </c>
      <c r="C56" s="86" t="s">
        <v>209</v>
      </c>
      <c r="D56" s="84" t="s">
        <v>207</v>
      </c>
      <c r="E56" s="87" t="s">
        <v>210</v>
      </c>
      <c r="F56" s="84" t="s">
        <v>211</v>
      </c>
      <c r="G56" s="88" t="s">
        <v>17</v>
      </c>
      <c r="H56" s="105">
        <v>6</v>
      </c>
      <c r="I56" s="84"/>
      <c r="J56" s="106">
        <f t="shared" si="0"/>
        <v>6</v>
      </c>
      <c r="K56" s="105">
        <v>6</v>
      </c>
      <c r="L56" s="84"/>
      <c r="M56" s="106">
        <f t="shared" si="1"/>
        <v>6</v>
      </c>
      <c r="N56" s="106">
        <v>5</v>
      </c>
      <c r="O56" s="84"/>
      <c r="P56" s="106">
        <f t="shared" si="2"/>
        <v>5</v>
      </c>
      <c r="Q56" s="106">
        <v>7</v>
      </c>
      <c r="R56" s="84"/>
      <c r="S56" s="106">
        <f t="shared" si="3"/>
        <v>7</v>
      </c>
      <c r="T56" s="105">
        <v>6</v>
      </c>
      <c r="U56" s="84"/>
      <c r="V56" s="106">
        <f t="shared" si="4"/>
        <v>6</v>
      </c>
      <c r="W56" s="105">
        <v>8</v>
      </c>
      <c r="X56" s="84"/>
      <c r="Y56" s="106">
        <f t="shared" si="5"/>
        <v>8</v>
      </c>
      <c r="Z56" s="123">
        <f t="shared" si="6"/>
        <v>6.05</v>
      </c>
      <c r="AA56" s="124" t="str">
        <f t="shared" si="7"/>
        <v>TBK</v>
      </c>
    </row>
    <row r="57" spans="1:27" ht="20.25" customHeight="1">
      <c r="A57" s="84">
        <v>49</v>
      </c>
      <c r="B57" s="85" t="s">
        <v>213</v>
      </c>
      <c r="C57" s="86" t="s">
        <v>214</v>
      </c>
      <c r="D57" s="84" t="s">
        <v>212</v>
      </c>
      <c r="E57" s="87" t="s">
        <v>215</v>
      </c>
      <c r="F57" s="84" t="s">
        <v>216</v>
      </c>
      <c r="G57" s="88" t="s">
        <v>17</v>
      </c>
      <c r="H57" s="105">
        <v>9</v>
      </c>
      <c r="I57" s="84"/>
      <c r="J57" s="106">
        <f t="shared" si="0"/>
        <v>9</v>
      </c>
      <c r="K57" s="105">
        <v>7</v>
      </c>
      <c r="L57" s="84"/>
      <c r="M57" s="106">
        <f t="shared" si="1"/>
        <v>7</v>
      </c>
      <c r="N57" s="106">
        <v>5</v>
      </c>
      <c r="O57" s="84"/>
      <c r="P57" s="106">
        <f t="shared" si="2"/>
        <v>5</v>
      </c>
      <c r="Q57" s="106">
        <v>6</v>
      </c>
      <c r="R57" s="84"/>
      <c r="S57" s="106">
        <f t="shared" si="3"/>
        <v>6</v>
      </c>
      <c r="T57" s="105">
        <v>7</v>
      </c>
      <c r="U57" s="84"/>
      <c r="V57" s="106">
        <f t="shared" si="4"/>
        <v>7</v>
      </c>
      <c r="W57" s="105">
        <v>5</v>
      </c>
      <c r="X57" s="84"/>
      <c r="Y57" s="106">
        <f t="shared" si="5"/>
        <v>5</v>
      </c>
      <c r="Z57" s="123">
        <f t="shared" si="6"/>
        <v>6.75</v>
      </c>
      <c r="AA57" s="124" t="str">
        <f t="shared" si="7"/>
        <v>TBK</v>
      </c>
    </row>
    <row r="58" spans="1:27" ht="20.25" customHeight="1">
      <c r="A58" s="84">
        <v>50</v>
      </c>
      <c r="B58" s="85" t="s">
        <v>218</v>
      </c>
      <c r="C58" s="86" t="s">
        <v>219</v>
      </c>
      <c r="D58" s="84" t="s">
        <v>217</v>
      </c>
      <c r="E58" s="87" t="s">
        <v>74</v>
      </c>
      <c r="F58" s="84" t="s">
        <v>39</v>
      </c>
      <c r="G58" s="88" t="s">
        <v>17</v>
      </c>
      <c r="H58" s="105">
        <v>7</v>
      </c>
      <c r="I58" s="84"/>
      <c r="J58" s="106">
        <f t="shared" si="0"/>
        <v>7</v>
      </c>
      <c r="K58" s="105">
        <v>7</v>
      </c>
      <c r="L58" s="84"/>
      <c r="M58" s="106">
        <f t="shared" si="1"/>
        <v>7</v>
      </c>
      <c r="N58" s="106">
        <v>7</v>
      </c>
      <c r="O58" s="84"/>
      <c r="P58" s="106">
        <f t="shared" si="2"/>
        <v>7</v>
      </c>
      <c r="Q58" s="106">
        <v>8</v>
      </c>
      <c r="R58" s="84"/>
      <c r="S58" s="106">
        <f t="shared" si="3"/>
        <v>8</v>
      </c>
      <c r="T58" s="105">
        <v>6</v>
      </c>
      <c r="U58" s="84"/>
      <c r="V58" s="106">
        <f t="shared" si="4"/>
        <v>6</v>
      </c>
      <c r="W58" s="105">
        <v>8</v>
      </c>
      <c r="X58" s="84"/>
      <c r="Y58" s="106">
        <f t="shared" si="5"/>
        <v>8</v>
      </c>
      <c r="Z58" s="123">
        <f t="shared" si="6"/>
        <v>7.05</v>
      </c>
      <c r="AA58" s="124" t="str">
        <f t="shared" si="7"/>
        <v>Khá</v>
      </c>
    </row>
    <row r="59" spans="1:27" ht="20.25" customHeight="1">
      <c r="A59" s="84">
        <v>51</v>
      </c>
      <c r="B59" s="85" t="s">
        <v>221</v>
      </c>
      <c r="C59" s="86" t="s">
        <v>219</v>
      </c>
      <c r="D59" s="84" t="s">
        <v>220</v>
      </c>
      <c r="E59" s="87" t="s">
        <v>222</v>
      </c>
      <c r="F59" s="84" t="s">
        <v>39</v>
      </c>
      <c r="G59" s="88" t="s">
        <v>17</v>
      </c>
      <c r="H59" s="105">
        <v>7</v>
      </c>
      <c r="I59" s="84"/>
      <c r="J59" s="106">
        <f t="shared" si="0"/>
        <v>7</v>
      </c>
      <c r="K59" s="105">
        <v>7</v>
      </c>
      <c r="L59" s="84"/>
      <c r="M59" s="106">
        <f t="shared" si="1"/>
        <v>7</v>
      </c>
      <c r="N59" s="106">
        <v>4</v>
      </c>
      <c r="O59" s="84">
        <v>7</v>
      </c>
      <c r="P59" s="106">
        <f t="shared" si="2"/>
        <v>7</v>
      </c>
      <c r="Q59" s="106">
        <v>5</v>
      </c>
      <c r="R59" s="84"/>
      <c r="S59" s="106">
        <f t="shared" si="3"/>
        <v>5</v>
      </c>
      <c r="T59" s="105">
        <v>5</v>
      </c>
      <c r="U59" s="84"/>
      <c r="V59" s="106">
        <f t="shared" si="4"/>
        <v>5</v>
      </c>
      <c r="W59" s="105">
        <v>7</v>
      </c>
      <c r="X59" s="84"/>
      <c r="Y59" s="106">
        <f t="shared" si="5"/>
        <v>7</v>
      </c>
      <c r="Z59" s="123">
        <f t="shared" si="6"/>
        <v>6.1</v>
      </c>
      <c r="AA59" s="124" t="str">
        <f t="shared" si="7"/>
        <v>TBK</v>
      </c>
    </row>
    <row r="60" spans="1:27" ht="20.25" customHeight="1">
      <c r="A60" s="84">
        <v>52</v>
      </c>
      <c r="B60" s="85" t="s">
        <v>224</v>
      </c>
      <c r="C60" s="86" t="s">
        <v>225</v>
      </c>
      <c r="D60" s="84" t="s">
        <v>223</v>
      </c>
      <c r="E60" s="87" t="s">
        <v>226</v>
      </c>
      <c r="F60" s="84" t="s">
        <v>66</v>
      </c>
      <c r="G60" s="88" t="s">
        <v>17</v>
      </c>
      <c r="H60" s="105">
        <v>5</v>
      </c>
      <c r="I60" s="84"/>
      <c r="J60" s="106">
        <f t="shared" si="0"/>
        <v>5</v>
      </c>
      <c r="K60" s="105">
        <v>7</v>
      </c>
      <c r="L60" s="84"/>
      <c r="M60" s="106">
        <f t="shared" si="1"/>
        <v>7</v>
      </c>
      <c r="N60" s="106">
        <v>5</v>
      </c>
      <c r="O60" s="84"/>
      <c r="P60" s="106">
        <f t="shared" si="2"/>
        <v>5</v>
      </c>
      <c r="Q60" s="106">
        <v>5</v>
      </c>
      <c r="R60" s="84"/>
      <c r="S60" s="106">
        <f t="shared" si="3"/>
        <v>5</v>
      </c>
      <c r="T60" s="105">
        <v>4</v>
      </c>
      <c r="U60" s="84">
        <v>6</v>
      </c>
      <c r="V60" s="106">
        <f t="shared" si="4"/>
        <v>6</v>
      </c>
      <c r="W60" s="105">
        <v>5</v>
      </c>
      <c r="X60" s="84"/>
      <c r="Y60" s="106">
        <f t="shared" si="5"/>
        <v>5</v>
      </c>
      <c r="Z60" s="123">
        <f t="shared" si="6"/>
        <v>5.5</v>
      </c>
      <c r="AA60" s="124" t="str">
        <f t="shared" si="7"/>
        <v>TB</v>
      </c>
    </row>
    <row r="61" spans="1:27" ht="20.25" customHeight="1">
      <c r="A61" s="84">
        <v>53</v>
      </c>
      <c r="B61" s="85" t="s">
        <v>228</v>
      </c>
      <c r="C61" s="86" t="s">
        <v>229</v>
      </c>
      <c r="D61" s="84" t="s">
        <v>227</v>
      </c>
      <c r="E61" s="87" t="s">
        <v>230</v>
      </c>
      <c r="F61" s="84" t="s">
        <v>34</v>
      </c>
      <c r="G61" s="88" t="s">
        <v>17</v>
      </c>
      <c r="H61" s="105">
        <v>6</v>
      </c>
      <c r="I61" s="84"/>
      <c r="J61" s="106">
        <f t="shared" si="0"/>
        <v>6</v>
      </c>
      <c r="K61" s="105">
        <v>6</v>
      </c>
      <c r="L61" s="84"/>
      <c r="M61" s="106">
        <f t="shared" si="1"/>
        <v>6</v>
      </c>
      <c r="N61" s="106">
        <v>6</v>
      </c>
      <c r="O61" s="84"/>
      <c r="P61" s="106">
        <f t="shared" si="2"/>
        <v>6</v>
      </c>
      <c r="Q61" s="106">
        <v>7</v>
      </c>
      <c r="R61" s="84"/>
      <c r="S61" s="106">
        <f t="shared" si="3"/>
        <v>7</v>
      </c>
      <c r="T61" s="105">
        <v>8</v>
      </c>
      <c r="U61" s="84"/>
      <c r="V61" s="106">
        <f t="shared" si="4"/>
        <v>8</v>
      </c>
      <c r="W61" s="105">
        <v>5</v>
      </c>
      <c r="X61" s="84"/>
      <c r="Y61" s="106">
        <f t="shared" si="5"/>
        <v>5</v>
      </c>
      <c r="Z61" s="123">
        <f t="shared" si="6"/>
        <v>6.65</v>
      </c>
      <c r="AA61" s="124" t="str">
        <f t="shared" si="7"/>
        <v>TBK</v>
      </c>
    </row>
    <row r="62" spans="1:27" ht="20.25" customHeight="1">
      <c r="A62" s="84">
        <v>54</v>
      </c>
      <c r="B62" s="85" t="s">
        <v>232</v>
      </c>
      <c r="C62" s="86" t="s">
        <v>229</v>
      </c>
      <c r="D62" s="84" t="s">
        <v>231</v>
      </c>
      <c r="E62" s="87" t="s">
        <v>233</v>
      </c>
      <c r="F62" s="84" t="s">
        <v>66</v>
      </c>
      <c r="G62" s="88" t="s">
        <v>17</v>
      </c>
      <c r="H62" s="105">
        <v>9</v>
      </c>
      <c r="I62" s="84"/>
      <c r="J62" s="106">
        <f t="shared" si="0"/>
        <v>9</v>
      </c>
      <c r="K62" s="105">
        <v>8</v>
      </c>
      <c r="L62" s="84"/>
      <c r="M62" s="106">
        <f t="shared" si="1"/>
        <v>8</v>
      </c>
      <c r="N62" s="106">
        <v>8</v>
      </c>
      <c r="O62" s="84"/>
      <c r="P62" s="106">
        <f t="shared" si="2"/>
        <v>8</v>
      </c>
      <c r="Q62" s="106">
        <v>7</v>
      </c>
      <c r="R62" s="84"/>
      <c r="S62" s="106">
        <f t="shared" si="3"/>
        <v>7</v>
      </c>
      <c r="T62" s="105">
        <v>8</v>
      </c>
      <c r="U62" s="84"/>
      <c r="V62" s="106">
        <f t="shared" si="4"/>
        <v>8</v>
      </c>
      <c r="W62" s="105">
        <v>6</v>
      </c>
      <c r="X62" s="84"/>
      <c r="Y62" s="106">
        <f t="shared" si="5"/>
        <v>6</v>
      </c>
      <c r="Z62" s="123">
        <f t="shared" si="6"/>
        <v>7.95</v>
      </c>
      <c r="AA62" s="124" t="str">
        <f t="shared" si="7"/>
        <v>Khá</v>
      </c>
    </row>
    <row r="63" spans="1:27" ht="20.25" customHeight="1">
      <c r="A63" s="84">
        <v>55</v>
      </c>
      <c r="B63" s="85" t="s">
        <v>235</v>
      </c>
      <c r="C63" s="86" t="s">
        <v>229</v>
      </c>
      <c r="D63" s="84" t="s">
        <v>234</v>
      </c>
      <c r="E63" s="87" t="s">
        <v>236</v>
      </c>
      <c r="F63" s="84" t="s">
        <v>136</v>
      </c>
      <c r="G63" s="88" t="s">
        <v>17</v>
      </c>
      <c r="H63" s="105">
        <v>6</v>
      </c>
      <c r="I63" s="84"/>
      <c r="J63" s="106">
        <f t="shared" si="0"/>
        <v>6</v>
      </c>
      <c r="K63" s="105">
        <v>6</v>
      </c>
      <c r="L63" s="84"/>
      <c r="M63" s="106">
        <f t="shared" si="1"/>
        <v>6</v>
      </c>
      <c r="N63" s="106">
        <v>6</v>
      </c>
      <c r="O63" s="84"/>
      <c r="P63" s="106">
        <f t="shared" si="2"/>
        <v>6</v>
      </c>
      <c r="Q63" s="106">
        <v>5</v>
      </c>
      <c r="R63" s="84"/>
      <c r="S63" s="106">
        <f t="shared" si="3"/>
        <v>5</v>
      </c>
      <c r="T63" s="105">
        <v>8</v>
      </c>
      <c r="U63" s="84"/>
      <c r="V63" s="106">
        <f t="shared" si="4"/>
        <v>8</v>
      </c>
      <c r="W63" s="105">
        <v>5</v>
      </c>
      <c r="X63" s="84"/>
      <c r="Y63" s="106">
        <f t="shared" si="5"/>
        <v>5</v>
      </c>
      <c r="Z63" s="123">
        <f t="shared" si="6"/>
        <v>6.15</v>
      </c>
      <c r="AA63" s="124" t="str">
        <f t="shared" si="7"/>
        <v>TBK</v>
      </c>
    </row>
    <row r="64" spans="1:27" ht="20.25" customHeight="1">
      <c r="A64" s="84">
        <v>56</v>
      </c>
      <c r="B64" s="85" t="s">
        <v>238</v>
      </c>
      <c r="C64" s="86" t="s">
        <v>239</v>
      </c>
      <c r="D64" s="84" t="s">
        <v>237</v>
      </c>
      <c r="E64" s="87" t="s">
        <v>240</v>
      </c>
      <c r="F64" s="84" t="s">
        <v>57</v>
      </c>
      <c r="G64" s="88" t="s">
        <v>17</v>
      </c>
      <c r="H64" s="105">
        <v>6</v>
      </c>
      <c r="I64" s="84"/>
      <c r="J64" s="106">
        <f t="shared" si="0"/>
        <v>6</v>
      </c>
      <c r="K64" s="105">
        <v>7</v>
      </c>
      <c r="L64" s="84"/>
      <c r="M64" s="106">
        <f t="shared" si="1"/>
        <v>7</v>
      </c>
      <c r="N64" s="106">
        <v>5</v>
      </c>
      <c r="O64" s="84"/>
      <c r="P64" s="106">
        <f t="shared" si="2"/>
        <v>5</v>
      </c>
      <c r="Q64" s="106">
        <v>7</v>
      </c>
      <c r="R64" s="84"/>
      <c r="S64" s="106">
        <f t="shared" si="3"/>
        <v>7</v>
      </c>
      <c r="T64" s="105">
        <v>5</v>
      </c>
      <c r="U64" s="84"/>
      <c r="V64" s="106">
        <f t="shared" si="4"/>
        <v>5</v>
      </c>
      <c r="W64" s="105">
        <v>4</v>
      </c>
      <c r="X64" s="84">
        <v>7</v>
      </c>
      <c r="Y64" s="106">
        <f t="shared" si="5"/>
        <v>7</v>
      </c>
      <c r="Z64" s="123">
        <f t="shared" si="6"/>
        <v>6</v>
      </c>
      <c r="AA64" s="124" t="str">
        <f t="shared" si="7"/>
        <v>TBK</v>
      </c>
    </row>
    <row r="65" spans="1:27" ht="20.25" customHeight="1">
      <c r="A65" s="84">
        <v>57</v>
      </c>
      <c r="B65" s="85" t="s">
        <v>242</v>
      </c>
      <c r="C65" s="86" t="s">
        <v>243</v>
      </c>
      <c r="D65" s="84" t="s">
        <v>241</v>
      </c>
      <c r="E65" s="87" t="s">
        <v>244</v>
      </c>
      <c r="F65" s="84" t="s">
        <v>57</v>
      </c>
      <c r="G65" s="88" t="s">
        <v>17</v>
      </c>
      <c r="H65" s="105">
        <v>5</v>
      </c>
      <c r="I65" s="84"/>
      <c r="J65" s="106">
        <f t="shared" si="0"/>
        <v>5</v>
      </c>
      <c r="K65" s="105">
        <v>7</v>
      </c>
      <c r="L65" s="84"/>
      <c r="M65" s="106">
        <f t="shared" si="1"/>
        <v>7</v>
      </c>
      <c r="N65" s="106">
        <v>6</v>
      </c>
      <c r="O65" s="84"/>
      <c r="P65" s="106">
        <f t="shared" si="2"/>
        <v>6</v>
      </c>
      <c r="Q65" s="106">
        <v>7</v>
      </c>
      <c r="R65" s="84"/>
      <c r="S65" s="106">
        <f t="shared" si="3"/>
        <v>7</v>
      </c>
      <c r="T65" s="105">
        <v>7</v>
      </c>
      <c r="U65" s="84"/>
      <c r="V65" s="106">
        <f t="shared" si="4"/>
        <v>7</v>
      </c>
      <c r="W65" s="105">
        <v>5</v>
      </c>
      <c r="X65" s="84"/>
      <c r="Y65" s="106">
        <f t="shared" si="5"/>
        <v>5</v>
      </c>
      <c r="Z65" s="123">
        <f t="shared" si="6"/>
        <v>6.4</v>
      </c>
      <c r="AA65" s="124" t="str">
        <f t="shared" si="7"/>
        <v>TBK</v>
      </c>
    </row>
    <row r="66" spans="1:27" ht="20.25" customHeight="1">
      <c r="A66" s="84">
        <v>58</v>
      </c>
      <c r="B66" s="85" t="s">
        <v>246</v>
      </c>
      <c r="C66" s="86" t="s">
        <v>247</v>
      </c>
      <c r="D66" s="84" t="s">
        <v>245</v>
      </c>
      <c r="E66" s="87" t="s">
        <v>248</v>
      </c>
      <c r="F66" s="84" t="s">
        <v>23</v>
      </c>
      <c r="G66" s="88" t="s">
        <v>17</v>
      </c>
      <c r="H66" s="105">
        <v>6</v>
      </c>
      <c r="I66" s="84"/>
      <c r="J66" s="106">
        <f t="shared" si="0"/>
        <v>6</v>
      </c>
      <c r="K66" s="105">
        <v>5</v>
      </c>
      <c r="L66" s="84"/>
      <c r="M66" s="106">
        <f t="shared" si="1"/>
        <v>5</v>
      </c>
      <c r="N66" s="106">
        <v>5</v>
      </c>
      <c r="O66" s="84"/>
      <c r="P66" s="106">
        <f t="shared" si="2"/>
        <v>5</v>
      </c>
      <c r="Q66" s="106">
        <v>6</v>
      </c>
      <c r="R66" s="84"/>
      <c r="S66" s="106">
        <f t="shared" si="3"/>
        <v>6</v>
      </c>
      <c r="T66" s="105">
        <v>7</v>
      </c>
      <c r="U66" s="84"/>
      <c r="V66" s="106">
        <f t="shared" si="4"/>
        <v>7</v>
      </c>
      <c r="W66" s="105">
        <v>6</v>
      </c>
      <c r="X66" s="84"/>
      <c r="Y66" s="106">
        <f t="shared" si="5"/>
        <v>6</v>
      </c>
      <c r="Z66" s="123">
        <f t="shared" si="6"/>
        <v>5.85</v>
      </c>
      <c r="AA66" s="124" t="str">
        <f t="shared" si="7"/>
        <v>TB</v>
      </c>
    </row>
    <row r="67" spans="1:27" ht="20.25" customHeight="1">
      <c r="A67" s="84">
        <v>59</v>
      </c>
      <c r="B67" s="85" t="s">
        <v>176</v>
      </c>
      <c r="C67" s="86" t="s">
        <v>250</v>
      </c>
      <c r="D67" s="84" t="s">
        <v>249</v>
      </c>
      <c r="E67" s="87" t="s">
        <v>251</v>
      </c>
      <c r="F67" s="84" t="s">
        <v>157</v>
      </c>
      <c r="G67" s="88" t="s">
        <v>17</v>
      </c>
      <c r="H67" s="105">
        <v>6</v>
      </c>
      <c r="I67" s="84"/>
      <c r="J67" s="106">
        <f t="shared" si="0"/>
        <v>6</v>
      </c>
      <c r="K67" s="105">
        <v>6</v>
      </c>
      <c r="L67" s="84"/>
      <c r="M67" s="106">
        <f t="shared" si="1"/>
        <v>6</v>
      </c>
      <c r="N67" s="106">
        <v>6</v>
      </c>
      <c r="O67" s="84"/>
      <c r="P67" s="106">
        <f t="shared" si="2"/>
        <v>6</v>
      </c>
      <c r="Q67" s="106">
        <v>6</v>
      </c>
      <c r="R67" s="84"/>
      <c r="S67" s="106">
        <f t="shared" si="3"/>
        <v>6</v>
      </c>
      <c r="T67" s="105">
        <v>5</v>
      </c>
      <c r="U67" s="84"/>
      <c r="V67" s="106">
        <f t="shared" si="4"/>
        <v>5</v>
      </c>
      <c r="W67" s="105">
        <v>5</v>
      </c>
      <c r="X67" s="84"/>
      <c r="Y67" s="106">
        <f t="shared" si="5"/>
        <v>5</v>
      </c>
      <c r="Z67" s="123">
        <f t="shared" si="6"/>
        <v>5.8</v>
      </c>
      <c r="AA67" s="124" t="str">
        <f t="shared" si="7"/>
        <v>TB</v>
      </c>
    </row>
    <row r="68" spans="1:27" ht="20.25" customHeight="1">
      <c r="A68" s="84">
        <v>60</v>
      </c>
      <c r="B68" s="85" t="s">
        <v>253</v>
      </c>
      <c r="C68" s="86" t="s">
        <v>254</v>
      </c>
      <c r="D68" s="84" t="s">
        <v>252</v>
      </c>
      <c r="E68" s="87" t="s">
        <v>230</v>
      </c>
      <c r="F68" s="84" t="s">
        <v>88</v>
      </c>
      <c r="G68" s="88" t="s">
        <v>17</v>
      </c>
      <c r="H68" s="105">
        <v>3</v>
      </c>
      <c r="I68" s="84">
        <v>6</v>
      </c>
      <c r="J68" s="106">
        <f t="shared" si="0"/>
        <v>6</v>
      </c>
      <c r="K68" s="105">
        <v>6</v>
      </c>
      <c r="L68" s="84"/>
      <c r="M68" s="106">
        <f t="shared" si="1"/>
        <v>6</v>
      </c>
      <c r="N68" s="106">
        <v>4</v>
      </c>
      <c r="O68" s="84">
        <v>6</v>
      </c>
      <c r="P68" s="106">
        <f t="shared" si="2"/>
        <v>6</v>
      </c>
      <c r="Q68" s="106">
        <v>7</v>
      </c>
      <c r="R68" s="84"/>
      <c r="S68" s="106">
        <f t="shared" si="3"/>
        <v>7</v>
      </c>
      <c r="T68" s="105">
        <v>5</v>
      </c>
      <c r="U68" s="84"/>
      <c r="V68" s="106">
        <f t="shared" si="4"/>
        <v>5</v>
      </c>
      <c r="W68" s="105">
        <v>6</v>
      </c>
      <c r="X68" s="84"/>
      <c r="Y68" s="106">
        <f t="shared" si="5"/>
        <v>6</v>
      </c>
      <c r="Z68" s="123">
        <f t="shared" si="6"/>
        <v>6.05</v>
      </c>
      <c r="AA68" s="124" t="str">
        <f t="shared" si="7"/>
        <v>TBK</v>
      </c>
    </row>
    <row r="69" spans="1:27" ht="20.25" customHeight="1">
      <c r="A69" s="84">
        <v>61</v>
      </c>
      <c r="B69" s="85" t="s">
        <v>256</v>
      </c>
      <c r="C69" s="86" t="s">
        <v>257</v>
      </c>
      <c r="D69" s="84" t="s">
        <v>255</v>
      </c>
      <c r="E69" s="87" t="s">
        <v>200</v>
      </c>
      <c r="F69" s="84" t="s">
        <v>258</v>
      </c>
      <c r="G69" s="88" t="s">
        <v>17</v>
      </c>
      <c r="H69" s="105">
        <v>6</v>
      </c>
      <c r="I69" s="84"/>
      <c r="J69" s="106">
        <f t="shared" si="0"/>
        <v>6</v>
      </c>
      <c r="K69" s="105">
        <v>6</v>
      </c>
      <c r="L69" s="84"/>
      <c r="M69" s="106">
        <f t="shared" si="1"/>
        <v>6</v>
      </c>
      <c r="N69" s="106">
        <v>5</v>
      </c>
      <c r="O69" s="84"/>
      <c r="P69" s="106">
        <f t="shared" si="2"/>
        <v>5</v>
      </c>
      <c r="Q69" s="106">
        <v>6</v>
      </c>
      <c r="R69" s="84"/>
      <c r="S69" s="106">
        <f t="shared" si="3"/>
        <v>6</v>
      </c>
      <c r="T69" s="105">
        <v>7</v>
      </c>
      <c r="U69" s="84"/>
      <c r="V69" s="106">
        <f t="shared" si="4"/>
        <v>7</v>
      </c>
      <c r="W69" s="105">
        <v>5</v>
      </c>
      <c r="X69" s="84"/>
      <c r="Y69" s="106">
        <f t="shared" si="5"/>
        <v>5</v>
      </c>
      <c r="Z69" s="123">
        <f t="shared" si="6"/>
        <v>6</v>
      </c>
      <c r="AA69" s="124" t="str">
        <f t="shared" si="7"/>
        <v>TBK</v>
      </c>
    </row>
    <row r="70" spans="1:27" ht="20.25" customHeight="1">
      <c r="A70" s="84">
        <v>62</v>
      </c>
      <c r="B70" s="85" t="s">
        <v>260</v>
      </c>
      <c r="C70" s="86" t="s">
        <v>261</v>
      </c>
      <c r="D70" s="84" t="s">
        <v>259</v>
      </c>
      <c r="E70" s="87" t="s">
        <v>262</v>
      </c>
      <c r="F70" s="84" t="s">
        <v>263</v>
      </c>
      <c r="G70" s="88" t="s">
        <v>32</v>
      </c>
      <c r="H70" s="105">
        <v>8</v>
      </c>
      <c r="I70" s="84"/>
      <c r="J70" s="106">
        <f t="shared" si="0"/>
        <v>8</v>
      </c>
      <c r="K70" s="105">
        <v>7</v>
      </c>
      <c r="L70" s="84"/>
      <c r="M70" s="106">
        <f t="shared" si="1"/>
        <v>7</v>
      </c>
      <c r="N70" s="106">
        <v>6</v>
      </c>
      <c r="O70" s="84"/>
      <c r="P70" s="106">
        <f t="shared" si="2"/>
        <v>6</v>
      </c>
      <c r="Q70" s="106">
        <v>7</v>
      </c>
      <c r="R70" s="84"/>
      <c r="S70" s="106">
        <f t="shared" si="3"/>
        <v>7</v>
      </c>
      <c r="T70" s="105">
        <v>6</v>
      </c>
      <c r="U70" s="84"/>
      <c r="V70" s="106">
        <f t="shared" si="4"/>
        <v>6</v>
      </c>
      <c r="W70" s="105">
        <v>6</v>
      </c>
      <c r="X70" s="84"/>
      <c r="Y70" s="106">
        <f t="shared" si="5"/>
        <v>6</v>
      </c>
      <c r="Z70" s="123">
        <f t="shared" si="6"/>
        <v>6.8</v>
      </c>
      <c r="AA70" s="124" t="str">
        <f t="shared" si="7"/>
        <v>TBK</v>
      </c>
    </row>
    <row r="71" spans="1:27" ht="20.25" customHeight="1">
      <c r="A71" s="84">
        <v>63</v>
      </c>
      <c r="B71" s="85" t="s">
        <v>265</v>
      </c>
      <c r="C71" s="86" t="s">
        <v>266</v>
      </c>
      <c r="D71" s="84" t="s">
        <v>264</v>
      </c>
      <c r="E71" s="87" t="s">
        <v>267</v>
      </c>
      <c r="F71" s="84" t="s">
        <v>105</v>
      </c>
      <c r="G71" s="88" t="s">
        <v>32</v>
      </c>
      <c r="H71" s="105">
        <v>7</v>
      </c>
      <c r="I71" s="84"/>
      <c r="J71" s="106">
        <f t="shared" si="0"/>
        <v>7</v>
      </c>
      <c r="K71" s="105">
        <v>7</v>
      </c>
      <c r="L71" s="84"/>
      <c r="M71" s="106">
        <f t="shared" si="1"/>
        <v>7</v>
      </c>
      <c r="N71" s="106">
        <v>6</v>
      </c>
      <c r="O71" s="84"/>
      <c r="P71" s="106">
        <f t="shared" si="2"/>
        <v>6</v>
      </c>
      <c r="Q71" s="106">
        <v>8</v>
      </c>
      <c r="R71" s="84"/>
      <c r="S71" s="106">
        <f t="shared" si="3"/>
        <v>8</v>
      </c>
      <c r="T71" s="105">
        <v>5</v>
      </c>
      <c r="U71" s="105"/>
      <c r="V71" s="106">
        <f t="shared" si="4"/>
        <v>5</v>
      </c>
      <c r="W71" s="105">
        <v>6</v>
      </c>
      <c r="X71" s="105"/>
      <c r="Y71" s="106">
        <f t="shared" si="5"/>
        <v>6</v>
      </c>
      <c r="Z71" s="123">
        <f t="shared" si="6"/>
        <v>6.65</v>
      </c>
      <c r="AA71" s="124" t="str">
        <f t="shared" si="7"/>
        <v>TBK</v>
      </c>
    </row>
    <row r="72" spans="1:27" ht="20.25" customHeight="1">
      <c r="A72" s="84">
        <v>64</v>
      </c>
      <c r="B72" s="85" t="s">
        <v>269</v>
      </c>
      <c r="C72" s="86" t="s">
        <v>266</v>
      </c>
      <c r="D72" s="84" t="s">
        <v>268</v>
      </c>
      <c r="E72" s="87" t="s">
        <v>270</v>
      </c>
      <c r="F72" s="84" t="s">
        <v>271</v>
      </c>
      <c r="G72" s="88" t="s">
        <v>32</v>
      </c>
      <c r="H72" s="105">
        <v>6</v>
      </c>
      <c r="I72" s="84"/>
      <c r="J72" s="106">
        <f t="shared" si="0"/>
        <v>6</v>
      </c>
      <c r="K72" s="105">
        <v>7</v>
      </c>
      <c r="L72" s="84"/>
      <c r="M72" s="106">
        <f t="shared" si="1"/>
        <v>7</v>
      </c>
      <c r="N72" s="106">
        <v>6</v>
      </c>
      <c r="O72" s="84"/>
      <c r="P72" s="106">
        <f t="shared" si="2"/>
        <v>6</v>
      </c>
      <c r="Q72" s="106">
        <v>5</v>
      </c>
      <c r="R72" s="84"/>
      <c r="S72" s="106">
        <f t="shared" si="3"/>
        <v>5</v>
      </c>
      <c r="T72" s="105">
        <v>7</v>
      </c>
      <c r="U72" s="84"/>
      <c r="V72" s="106">
        <f t="shared" si="4"/>
        <v>7</v>
      </c>
      <c r="W72" s="105">
        <v>6</v>
      </c>
      <c r="X72" s="84"/>
      <c r="Y72" s="106">
        <f t="shared" si="5"/>
        <v>6</v>
      </c>
      <c r="Z72" s="123">
        <f t="shared" si="6"/>
        <v>6.1</v>
      </c>
      <c r="AA72" s="124" t="str">
        <f t="shared" si="7"/>
        <v>TBK</v>
      </c>
    </row>
    <row r="73" spans="1:27" ht="20.25" customHeight="1">
      <c r="A73" s="84">
        <v>65</v>
      </c>
      <c r="B73" s="85" t="s">
        <v>273</v>
      </c>
      <c r="C73" s="86" t="s">
        <v>274</v>
      </c>
      <c r="D73" s="84" t="s">
        <v>272</v>
      </c>
      <c r="E73" s="87" t="s">
        <v>275</v>
      </c>
      <c r="F73" s="84" t="s">
        <v>276</v>
      </c>
      <c r="G73" s="88" t="s">
        <v>32</v>
      </c>
      <c r="H73" s="105">
        <v>8</v>
      </c>
      <c r="I73" s="84"/>
      <c r="J73" s="106">
        <f aca="true" t="shared" si="8" ref="J73:J80">IF(I73="",H73,IF(AND(I73&gt;=5,I73&gt;H73),I73,MAX(H73,I73)))</f>
        <v>8</v>
      </c>
      <c r="K73" s="105">
        <v>7</v>
      </c>
      <c r="L73" s="84"/>
      <c r="M73" s="106">
        <f aca="true" t="shared" si="9" ref="M73:M80">IF(L73="",K73,IF(AND(L73&gt;=5,L73&gt;K73),L73,MAX(K73,L73)))</f>
        <v>7</v>
      </c>
      <c r="N73" s="106">
        <v>5</v>
      </c>
      <c r="O73" s="84"/>
      <c r="P73" s="106">
        <f aca="true" t="shared" si="10" ref="P73:P80">IF(O73="",N73,IF(AND(O73&gt;=5,O73&gt;N73),O73,MAX(N73,O73)))</f>
        <v>5</v>
      </c>
      <c r="Q73" s="106">
        <v>7</v>
      </c>
      <c r="R73" s="84"/>
      <c r="S73" s="106">
        <f aca="true" t="shared" si="11" ref="S73:S80">IF(R73="",Q73,IF(AND(R73&gt;=5,R73&gt;Q73),R73,MAX(Q73,R73)))</f>
        <v>7</v>
      </c>
      <c r="T73" s="105">
        <v>6</v>
      </c>
      <c r="U73" s="84"/>
      <c r="V73" s="106">
        <f aca="true" t="shared" si="12" ref="V73:V80">IF(U73="",T73,IF(AND(U73&gt;=5,U73&gt;T73),U73,MAX(T73,U73)))</f>
        <v>6</v>
      </c>
      <c r="W73" s="105">
        <v>6</v>
      </c>
      <c r="X73" s="84"/>
      <c r="Y73" s="106">
        <f aca="true" t="shared" si="13" ref="Y73:Y80">IF(X73="",W73,IF(AND(X73&gt;=5,X73&gt;W73),X73,MAX(W73,X73)))</f>
        <v>6</v>
      </c>
      <c r="Z73" s="123">
        <f t="shared" si="6"/>
        <v>6.6</v>
      </c>
      <c r="AA73" s="124" t="str">
        <f t="shared" si="7"/>
        <v>TBK</v>
      </c>
    </row>
    <row r="74" spans="1:27" ht="20.25" customHeight="1">
      <c r="A74" s="84">
        <v>66</v>
      </c>
      <c r="B74" s="85" t="s">
        <v>126</v>
      </c>
      <c r="C74" s="86" t="s">
        <v>278</v>
      </c>
      <c r="D74" s="84" t="s">
        <v>277</v>
      </c>
      <c r="E74" s="87" t="s">
        <v>279</v>
      </c>
      <c r="F74" s="84" t="s">
        <v>39</v>
      </c>
      <c r="G74" s="88" t="s">
        <v>17</v>
      </c>
      <c r="H74" s="105">
        <v>6</v>
      </c>
      <c r="I74" s="84"/>
      <c r="J74" s="106">
        <f t="shared" si="8"/>
        <v>6</v>
      </c>
      <c r="K74" s="105">
        <v>6</v>
      </c>
      <c r="L74" s="84"/>
      <c r="M74" s="106">
        <f t="shared" si="9"/>
        <v>6</v>
      </c>
      <c r="N74" s="106">
        <v>6</v>
      </c>
      <c r="O74" s="84"/>
      <c r="P74" s="106">
        <f t="shared" si="10"/>
        <v>6</v>
      </c>
      <c r="Q74" s="106">
        <v>6</v>
      </c>
      <c r="R74" s="84"/>
      <c r="S74" s="106">
        <f t="shared" si="11"/>
        <v>6</v>
      </c>
      <c r="T74" s="105">
        <v>6</v>
      </c>
      <c r="U74" s="84"/>
      <c r="V74" s="106">
        <f t="shared" si="12"/>
        <v>6</v>
      </c>
      <c r="W74" s="105">
        <v>5</v>
      </c>
      <c r="X74" s="84"/>
      <c r="Y74" s="106">
        <f t="shared" si="13"/>
        <v>5</v>
      </c>
      <c r="Z74" s="123">
        <f aca="true" t="shared" si="14" ref="Z74:Z80">ROUND(SUMPRODUCT(H74:Y74,$H$8:$Y$8)/SUMIF($H74:$Y74,"&lt;&gt;M",$H$8:$Y$8),2)</f>
        <v>6</v>
      </c>
      <c r="AA74" s="124" t="str">
        <f aca="true" t="shared" si="15" ref="AA74:AA80">IF(Z74&gt;=9,"Xuất sắc",IF(Z74&gt;=8,"Giỏi",IF(Z74&gt;=7,"Khá",IF(Z74&gt;=6,"TBK",IF(Z74&gt;=5,"TB",IF(Z74&gt;=4,"Yếu","Kém"))))))</f>
        <v>TBK</v>
      </c>
    </row>
    <row r="75" spans="1:27" ht="20.25" customHeight="1">
      <c r="A75" s="84">
        <v>67</v>
      </c>
      <c r="B75" s="85" t="s">
        <v>281</v>
      </c>
      <c r="C75" s="86" t="s">
        <v>282</v>
      </c>
      <c r="D75" s="84" t="s">
        <v>280</v>
      </c>
      <c r="E75" s="87" t="s">
        <v>283</v>
      </c>
      <c r="F75" s="84" t="s">
        <v>34</v>
      </c>
      <c r="G75" s="88" t="s">
        <v>17</v>
      </c>
      <c r="H75" s="311">
        <v>8</v>
      </c>
      <c r="I75" s="312"/>
      <c r="J75" s="313">
        <f t="shared" si="8"/>
        <v>8</v>
      </c>
      <c r="K75" s="311">
        <v>6</v>
      </c>
      <c r="L75" s="312"/>
      <c r="M75" s="313">
        <f t="shared" si="9"/>
        <v>6</v>
      </c>
      <c r="N75" s="313">
        <v>7</v>
      </c>
      <c r="O75" s="312"/>
      <c r="P75" s="313">
        <f t="shared" si="10"/>
        <v>7</v>
      </c>
      <c r="Q75" s="313">
        <v>6</v>
      </c>
      <c r="R75" s="312"/>
      <c r="S75" s="313">
        <f t="shared" si="11"/>
        <v>6</v>
      </c>
      <c r="T75" s="311">
        <v>8</v>
      </c>
      <c r="U75" s="312"/>
      <c r="V75" s="313">
        <f t="shared" si="12"/>
        <v>8</v>
      </c>
      <c r="W75" s="311">
        <v>5</v>
      </c>
      <c r="X75" s="312"/>
      <c r="Y75" s="313">
        <f t="shared" si="13"/>
        <v>5</v>
      </c>
      <c r="Z75" s="314">
        <f t="shared" si="14"/>
        <v>7</v>
      </c>
      <c r="AA75" s="315" t="str">
        <f t="shared" si="15"/>
        <v>Khá</v>
      </c>
    </row>
    <row r="76" spans="1:27" s="300" customFormat="1" ht="20.25" customHeight="1">
      <c r="A76" s="290">
        <v>68</v>
      </c>
      <c r="B76" s="293" t="str">
        <f>'D11CQVT01-N(67+5)'!C74</f>
        <v>Trần Thanh</v>
      </c>
      <c r="C76" s="294" t="str">
        <f>'D11CQVT01-N(67+5)'!D74</f>
        <v>Đức</v>
      </c>
      <c r="D76" s="290" t="str">
        <f>'D11CQVT01-N(67+5)'!B74</f>
        <v>N102101018</v>
      </c>
      <c r="E76" s="295" t="str">
        <f>'D11CQVT01-N(67+5)'!F74</f>
        <v>02/06/1992</v>
      </c>
      <c r="F76" s="290" t="str">
        <f>'D11CQVT01-N(67+5)'!G74</f>
        <v>Lâm Đồng</v>
      </c>
      <c r="G76" s="296" t="str">
        <f>'D11CQVT01-N(67+5)'!E74</f>
        <v>nam</v>
      </c>
      <c r="H76" s="316">
        <v>3</v>
      </c>
      <c r="I76" s="316">
        <v>6</v>
      </c>
      <c r="J76" s="106">
        <f t="shared" si="8"/>
        <v>6</v>
      </c>
      <c r="K76" s="316">
        <v>6</v>
      </c>
      <c r="L76" s="316"/>
      <c r="M76" s="106">
        <f t="shared" si="9"/>
        <v>6</v>
      </c>
      <c r="N76" s="317">
        <v>7</v>
      </c>
      <c r="O76" s="316"/>
      <c r="P76" s="106">
        <f t="shared" si="10"/>
        <v>7</v>
      </c>
      <c r="Q76" s="316">
        <v>6</v>
      </c>
      <c r="R76" s="316"/>
      <c r="S76" s="106">
        <f t="shared" si="11"/>
        <v>6</v>
      </c>
      <c r="T76" s="317">
        <v>3</v>
      </c>
      <c r="U76" s="316">
        <v>3</v>
      </c>
      <c r="V76" s="106">
        <f t="shared" si="12"/>
        <v>3</v>
      </c>
      <c r="W76" s="316">
        <v>6</v>
      </c>
      <c r="X76" s="316"/>
      <c r="Y76" s="106">
        <f t="shared" si="13"/>
        <v>6</v>
      </c>
      <c r="Z76" s="123">
        <f t="shared" si="14"/>
        <v>5.6</v>
      </c>
      <c r="AA76" s="124" t="str">
        <f t="shared" si="15"/>
        <v>TB</v>
      </c>
    </row>
    <row r="77" spans="1:27" s="300" customFormat="1" ht="20.25" customHeight="1">
      <c r="A77" s="290">
        <v>69</v>
      </c>
      <c r="B77" s="293" t="s">
        <v>289</v>
      </c>
      <c r="C77" s="294" t="s">
        <v>94</v>
      </c>
      <c r="D77" s="290" t="s">
        <v>288</v>
      </c>
      <c r="E77" s="295" t="s">
        <v>290</v>
      </c>
      <c r="F77" s="290" t="s">
        <v>169</v>
      </c>
      <c r="G77" s="296" t="s">
        <v>17</v>
      </c>
      <c r="H77" s="316">
        <v>5</v>
      </c>
      <c r="I77" s="316"/>
      <c r="J77" s="106">
        <f t="shared" si="8"/>
        <v>5</v>
      </c>
      <c r="K77" s="316">
        <v>6</v>
      </c>
      <c r="L77" s="316"/>
      <c r="M77" s="106">
        <f t="shared" si="9"/>
        <v>6</v>
      </c>
      <c r="N77" s="317">
        <v>6</v>
      </c>
      <c r="O77" s="316"/>
      <c r="P77" s="106">
        <f t="shared" si="10"/>
        <v>6</v>
      </c>
      <c r="Q77" s="316">
        <v>5</v>
      </c>
      <c r="R77" s="316"/>
      <c r="S77" s="106">
        <f t="shared" si="11"/>
        <v>5</v>
      </c>
      <c r="T77" s="317">
        <v>8</v>
      </c>
      <c r="U77" s="316">
        <v>3</v>
      </c>
      <c r="V77" s="106">
        <f t="shared" si="12"/>
        <v>8</v>
      </c>
      <c r="W77" s="316">
        <v>4</v>
      </c>
      <c r="X77" s="316">
        <v>6</v>
      </c>
      <c r="Y77" s="106">
        <f t="shared" si="13"/>
        <v>6</v>
      </c>
      <c r="Z77" s="123">
        <f t="shared" si="14"/>
        <v>5.95</v>
      </c>
      <c r="AA77" s="124" t="str">
        <f t="shared" si="15"/>
        <v>TB</v>
      </c>
    </row>
    <row r="78" spans="1:27" s="300" customFormat="1" ht="20.25" customHeight="1">
      <c r="A78" s="290">
        <v>70</v>
      </c>
      <c r="B78" s="293" t="s">
        <v>292</v>
      </c>
      <c r="C78" s="294" t="s">
        <v>94</v>
      </c>
      <c r="D78" s="290" t="s">
        <v>291</v>
      </c>
      <c r="E78" s="295" t="s">
        <v>293</v>
      </c>
      <c r="F78" s="290" t="s">
        <v>105</v>
      </c>
      <c r="G78" s="296" t="s">
        <v>17</v>
      </c>
      <c r="H78" s="316">
        <v>0</v>
      </c>
      <c r="I78" s="316">
        <v>6</v>
      </c>
      <c r="J78" s="106">
        <f t="shared" si="8"/>
        <v>6</v>
      </c>
      <c r="K78" s="316">
        <v>0</v>
      </c>
      <c r="L78" s="316">
        <v>8</v>
      </c>
      <c r="M78" s="106">
        <f t="shared" si="9"/>
        <v>8</v>
      </c>
      <c r="N78" s="317">
        <v>5</v>
      </c>
      <c r="O78" s="316"/>
      <c r="P78" s="106">
        <f t="shared" si="10"/>
        <v>5</v>
      </c>
      <c r="Q78" s="316">
        <v>5</v>
      </c>
      <c r="R78" s="316"/>
      <c r="S78" s="106">
        <f t="shared" si="11"/>
        <v>5</v>
      </c>
      <c r="T78" s="317">
        <v>0</v>
      </c>
      <c r="U78" s="316"/>
      <c r="V78" s="106">
        <f t="shared" si="12"/>
        <v>0</v>
      </c>
      <c r="W78" s="316">
        <v>0</v>
      </c>
      <c r="X78" s="316">
        <v>7</v>
      </c>
      <c r="Y78" s="106">
        <f t="shared" si="13"/>
        <v>7</v>
      </c>
      <c r="Z78" s="123">
        <f t="shared" si="14"/>
        <v>4.65</v>
      </c>
      <c r="AA78" s="124" t="str">
        <f t="shared" si="15"/>
        <v>Yếu</v>
      </c>
    </row>
    <row r="79" spans="1:27" s="300" customFormat="1" ht="20.25" customHeight="1">
      <c r="A79" s="290">
        <v>71</v>
      </c>
      <c r="B79" s="293" t="s">
        <v>295</v>
      </c>
      <c r="C79" s="294" t="s">
        <v>296</v>
      </c>
      <c r="D79" s="290" t="s">
        <v>294</v>
      </c>
      <c r="E79" s="295" t="s">
        <v>297</v>
      </c>
      <c r="F79" s="290" t="s">
        <v>57</v>
      </c>
      <c r="G79" s="296" t="s">
        <v>17</v>
      </c>
      <c r="H79" s="318">
        <v>4</v>
      </c>
      <c r="I79" s="318">
        <v>5</v>
      </c>
      <c r="J79" s="106">
        <f t="shared" si="8"/>
        <v>5</v>
      </c>
      <c r="K79" s="318">
        <v>5</v>
      </c>
      <c r="L79" s="318"/>
      <c r="M79" s="106">
        <f t="shared" si="9"/>
        <v>5</v>
      </c>
      <c r="N79" s="317">
        <v>3</v>
      </c>
      <c r="O79" s="318">
        <v>6</v>
      </c>
      <c r="P79" s="106">
        <f t="shared" si="10"/>
        <v>6</v>
      </c>
      <c r="Q79" s="318">
        <v>7</v>
      </c>
      <c r="R79" s="318"/>
      <c r="S79" s="106">
        <f t="shared" si="11"/>
        <v>7</v>
      </c>
      <c r="T79" s="317">
        <v>0</v>
      </c>
      <c r="U79" s="318">
        <v>3</v>
      </c>
      <c r="V79" s="106">
        <f t="shared" si="12"/>
        <v>3</v>
      </c>
      <c r="W79" s="318">
        <v>6</v>
      </c>
      <c r="X79" s="318"/>
      <c r="Y79" s="106">
        <f t="shared" si="13"/>
        <v>6</v>
      </c>
      <c r="Z79" s="123">
        <f t="shared" si="14"/>
        <v>5.3</v>
      </c>
      <c r="AA79" s="124" t="str">
        <f t="shared" si="15"/>
        <v>TB</v>
      </c>
    </row>
    <row r="80" spans="1:27" s="300" customFormat="1" ht="20.25" customHeight="1">
      <c r="A80" s="291">
        <v>72</v>
      </c>
      <c r="B80" s="301" t="s">
        <v>300</v>
      </c>
      <c r="C80" s="302" t="s">
        <v>301</v>
      </c>
      <c r="D80" s="291" t="s">
        <v>299</v>
      </c>
      <c r="E80" s="303" t="s">
        <v>286</v>
      </c>
      <c r="F80" s="291" t="s">
        <v>302</v>
      </c>
      <c r="G80" s="304" t="s">
        <v>17</v>
      </c>
      <c r="H80" s="319">
        <v>3</v>
      </c>
      <c r="I80" s="319">
        <v>6</v>
      </c>
      <c r="J80" s="108">
        <f t="shared" si="8"/>
        <v>6</v>
      </c>
      <c r="K80" s="319">
        <v>5</v>
      </c>
      <c r="L80" s="319"/>
      <c r="M80" s="108">
        <f t="shared" si="9"/>
        <v>5</v>
      </c>
      <c r="N80" s="320">
        <v>7</v>
      </c>
      <c r="O80" s="319"/>
      <c r="P80" s="108">
        <f t="shared" si="10"/>
        <v>7</v>
      </c>
      <c r="Q80" s="319">
        <v>7</v>
      </c>
      <c r="R80" s="319"/>
      <c r="S80" s="108">
        <f t="shared" si="11"/>
        <v>7</v>
      </c>
      <c r="T80" s="320">
        <v>4</v>
      </c>
      <c r="U80" s="319">
        <v>4</v>
      </c>
      <c r="V80" s="108">
        <f t="shared" si="12"/>
        <v>4</v>
      </c>
      <c r="W80" s="319">
        <v>8</v>
      </c>
      <c r="X80" s="319"/>
      <c r="Y80" s="108">
        <f t="shared" si="13"/>
        <v>8</v>
      </c>
      <c r="Z80" s="127">
        <f t="shared" si="14"/>
        <v>5.9</v>
      </c>
      <c r="AA80" s="128" t="str">
        <f t="shared" si="15"/>
        <v>TB</v>
      </c>
    </row>
    <row r="81" spans="1:27" ht="26.25" customHeight="1">
      <c r="A81" s="133"/>
      <c r="B81" s="134"/>
      <c r="C81" s="134"/>
      <c r="D81" s="133"/>
      <c r="E81" s="135"/>
      <c r="F81" s="133"/>
      <c r="G81" s="136"/>
      <c r="H81" s="137"/>
      <c r="I81" s="133"/>
      <c r="J81" s="138"/>
      <c r="K81" s="137"/>
      <c r="L81" s="133"/>
      <c r="M81" s="138"/>
      <c r="N81" s="138"/>
      <c r="O81" s="133"/>
      <c r="P81" s="138"/>
      <c r="Q81" s="138"/>
      <c r="R81" s="133"/>
      <c r="S81" s="138"/>
      <c r="U81" s="133"/>
      <c r="V81" s="138"/>
      <c r="W81" s="137"/>
      <c r="X81" s="133"/>
      <c r="Y81" s="138"/>
      <c r="Z81" s="139"/>
      <c r="AA81" s="140"/>
    </row>
    <row r="82" spans="1:25" s="91" customFormat="1" ht="15" customHeight="1">
      <c r="A82" s="89"/>
      <c r="B82" s="90"/>
      <c r="D82" s="92" t="s">
        <v>336</v>
      </c>
      <c r="E82" s="93"/>
      <c r="F82" s="93"/>
      <c r="G82" s="99"/>
      <c r="H82" s="109"/>
      <c r="I82" s="109"/>
      <c r="J82" s="109"/>
      <c r="K82" s="109"/>
      <c r="L82" s="109"/>
      <c r="M82" s="109"/>
      <c r="N82" s="109"/>
      <c r="O82" s="109"/>
      <c r="P82" s="115"/>
      <c r="Q82" s="115"/>
      <c r="S82" s="115"/>
      <c r="T82" s="92" t="s">
        <v>337</v>
      </c>
      <c r="U82" s="115"/>
      <c r="V82" s="115"/>
      <c r="Y82" s="92"/>
    </row>
    <row r="83" spans="1:25" s="91" customFormat="1" ht="15" customHeight="1">
      <c r="A83" s="89"/>
      <c r="D83" s="94" t="s">
        <v>326</v>
      </c>
      <c r="E83" s="89"/>
      <c r="F83" s="89"/>
      <c r="G83" s="100"/>
      <c r="H83" s="109"/>
      <c r="I83" s="109"/>
      <c r="J83" s="109"/>
      <c r="K83" s="109"/>
      <c r="L83" s="109"/>
      <c r="M83" s="109"/>
      <c r="N83" s="109"/>
      <c r="O83" s="109"/>
      <c r="P83" s="115"/>
      <c r="Q83" s="115"/>
      <c r="S83" s="115"/>
      <c r="T83" s="95" t="s">
        <v>322</v>
      </c>
      <c r="U83" s="115"/>
      <c r="V83" s="115"/>
      <c r="Y83" s="92"/>
    </row>
    <row r="84" spans="1:25" s="91" customFormat="1" ht="15.75">
      <c r="A84" s="89"/>
      <c r="D84" s="92"/>
      <c r="E84" s="89"/>
      <c r="F84" s="89"/>
      <c r="G84" s="100"/>
      <c r="H84" s="109"/>
      <c r="I84" s="109"/>
      <c r="J84" s="109"/>
      <c r="K84" s="109"/>
      <c r="L84" s="109"/>
      <c r="M84" s="109"/>
      <c r="N84" s="109"/>
      <c r="O84" s="109"/>
      <c r="P84" s="115"/>
      <c r="Q84" s="115"/>
      <c r="S84" s="115"/>
      <c r="U84" s="115"/>
      <c r="V84" s="115"/>
      <c r="Y84" s="95"/>
    </row>
    <row r="85" spans="1:26" s="91" customFormat="1" ht="22.5" customHeight="1">
      <c r="A85" s="89"/>
      <c r="C85" s="95"/>
      <c r="D85" s="95"/>
      <c r="E85" s="89"/>
      <c r="F85" s="89"/>
      <c r="G85" s="100"/>
      <c r="H85" s="109"/>
      <c r="I85" s="109"/>
      <c r="J85" s="109"/>
      <c r="K85" s="109"/>
      <c r="L85" s="109"/>
      <c r="M85" s="109"/>
      <c r="N85" s="109"/>
      <c r="O85" s="109"/>
      <c r="P85" s="115"/>
      <c r="Q85" s="115"/>
      <c r="S85" s="115"/>
      <c r="T85" s="95"/>
      <c r="U85" s="115"/>
      <c r="V85" s="115"/>
      <c r="W85" s="95"/>
      <c r="Z85" s="95"/>
    </row>
    <row r="86" spans="1:26" s="91" customFormat="1" ht="15.75">
      <c r="A86" s="96"/>
      <c r="C86" s="96"/>
      <c r="D86" s="97"/>
      <c r="E86" s="89"/>
      <c r="F86" s="89"/>
      <c r="G86" s="100"/>
      <c r="H86" s="109"/>
      <c r="I86" s="109"/>
      <c r="J86" s="109"/>
      <c r="K86" s="109"/>
      <c r="L86" s="109"/>
      <c r="M86" s="109"/>
      <c r="N86" s="109"/>
      <c r="O86" s="109"/>
      <c r="P86" s="115"/>
      <c r="Q86" s="115"/>
      <c r="S86" s="115"/>
      <c r="T86" s="95"/>
      <c r="U86" s="115"/>
      <c r="V86" s="115"/>
      <c r="W86" s="95"/>
      <c r="Z86" s="95"/>
    </row>
    <row r="87" spans="1:26" s="91" customFormat="1" ht="15.75">
      <c r="A87" s="89"/>
      <c r="D87" s="95" t="s">
        <v>327</v>
      </c>
      <c r="E87" s="89"/>
      <c r="F87" s="89"/>
      <c r="G87" s="100"/>
      <c r="H87" s="109"/>
      <c r="I87" s="109"/>
      <c r="J87" s="109"/>
      <c r="K87" s="109"/>
      <c r="L87" s="109"/>
      <c r="M87" s="109"/>
      <c r="N87" s="109"/>
      <c r="O87" s="109"/>
      <c r="P87" s="116"/>
      <c r="Q87" s="116"/>
      <c r="S87" s="116"/>
      <c r="T87" s="95" t="s">
        <v>323</v>
      </c>
      <c r="U87" s="116"/>
      <c r="V87" s="117"/>
      <c r="W87" s="116"/>
      <c r="Z87" s="116"/>
    </row>
    <row r="88" spans="7:27" s="144" customFormat="1" ht="19.5">
      <c r="G88" s="146"/>
      <c r="H88" s="110"/>
      <c r="I88" s="110"/>
      <c r="J88" s="110"/>
      <c r="K88" s="113"/>
      <c r="L88" s="110"/>
      <c r="M88" s="110"/>
      <c r="N88" s="110"/>
      <c r="O88" s="110"/>
      <c r="P88" s="110"/>
      <c r="Q88" s="110"/>
      <c r="R88" s="110"/>
      <c r="S88" s="110"/>
      <c r="U88" s="110"/>
      <c r="V88" s="110"/>
      <c r="W88" s="113"/>
      <c r="X88" s="110"/>
      <c r="Y88" s="110"/>
      <c r="Z88" s="110"/>
      <c r="AA88" s="125"/>
    </row>
    <row r="89" spans="7:27" s="144" customFormat="1" ht="19.5">
      <c r="G89" s="146"/>
      <c r="H89" s="110"/>
      <c r="AA89" s="125"/>
    </row>
    <row r="90" spans="7:27" s="144" customFormat="1" ht="19.5">
      <c r="G90" s="146"/>
      <c r="H90" s="110"/>
      <c r="AA90" s="125"/>
    </row>
    <row r="91" spans="7:27" s="144" customFormat="1" ht="19.5">
      <c r="G91" s="146"/>
      <c r="H91" s="110"/>
      <c r="AA91" s="125"/>
    </row>
    <row r="92" spans="7:27" s="144" customFormat="1" ht="19.5">
      <c r="G92" s="146"/>
      <c r="H92" s="110"/>
      <c r="AA92" s="125"/>
    </row>
    <row r="93" spans="7:27" s="144" customFormat="1" ht="19.5">
      <c r="G93" s="146"/>
      <c r="H93" s="110"/>
      <c r="AA93" s="125"/>
    </row>
    <row r="94" spans="2:27" s="305" customFormat="1" ht="15.75">
      <c r="B94" s="305" t="s">
        <v>430</v>
      </c>
      <c r="G94" s="306"/>
      <c r="H94" s="310"/>
      <c r="I94" s="310"/>
      <c r="J94" s="310"/>
      <c r="K94" s="90"/>
      <c r="L94" s="310"/>
      <c r="M94" s="310"/>
      <c r="N94" s="310"/>
      <c r="O94" s="310"/>
      <c r="P94" s="310"/>
      <c r="Q94" s="310"/>
      <c r="R94" s="310"/>
      <c r="S94" s="310"/>
      <c r="T94" s="90"/>
      <c r="U94" s="310"/>
      <c r="V94" s="310"/>
      <c r="W94" s="90"/>
      <c r="X94" s="310"/>
      <c r="Y94" s="310"/>
      <c r="Z94" s="310"/>
      <c r="AA94" s="310"/>
    </row>
    <row r="95" spans="1:27" s="300" customFormat="1" ht="20.25" customHeight="1">
      <c r="A95" s="290">
        <v>69</v>
      </c>
      <c r="B95" s="293" t="s">
        <v>289</v>
      </c>
      <c r="C95" s="294" t="s">
        <v>94</v>
      </c>
      <c r="D95" s="290" t="s">
        <v>288</v>
      </c>
      <c r="E95" s="295" t="s">
        <v>290</v>
      </c>
      <c r="F95" s="290" t="s">
        <v>169</v>
      </c>
      <c r="G95" s="296" t="s">
        <v>17</v>
      </c>
      <c r="H95" s="289">
        <v>5</v>
      </c>
      <c r="I95" s="290"/>
      <c r="J95" s="297">
        <f>IF(I95="",H95,IF(AND(I95&gt;=5,I95&gt;H95),I95,MAX(H95,I95)))</f>
        <v>5</v>
      </c>
      <c r="K95" s="289">
        <v>0</v>
      </c>
      <c r="L95" s="290"/>
      <c r="M95" s="297">
        <f>IF(L95="",K95,IF(AND(L95&gt;=5,L95&gt;K95),L95,MAX(K95,L95)))</f>
        <v>0</v>
      </c>
      <c r="N95" s="297">
        <v>6</v>
      </c>
      <c r="O95" s="290"/>
      <c r="P95" s="297">
        <f>IF(O95="",N95,IF(AND(O95&gt;=5,O95&gt;N95),O95,MAX(N95,O95)))</f>
        <v>6</v>
      </c>
      <c r="Q95" s="297">
        <v>5</v>
      </c>
      <c r="R95" s="290"/>
      <c r="S95" s="297">
        <f>IF(R95="",Q95,IF(AND(R95&gt;=5,R95&gt;Q95),R95,MAX(Q95,R95)))</f>
        <v>5</v>
      </c>
      <c r="T95" s="289">
        <v>8</v>
      </c>
      <c r="U95" s="290"/>
      <c r="V95" s="297">
        <f>IF(U95="",T95,IF(AND(U95&gt;=5,U95&gt;T95),U95,MAX(T95,U95)))</f>
        <v>8</v>
      </c>
      <c r="W95" s="289">
        <v>0</v>
      </c>
      <c r="X95" s="290"/>
      <c r="Y95" s="297">
        <f>IF(X95="",W95,IF(AND(X95&gt;=5,X95&gt;W95),X95,MAX(W95,X95)))</f>
        <v>0</v>
      </c>
      <c r="Z95" s="298">
        <f>ROUND(SUMPRODUCT(H95:Y95,$H$8:$Y$8)/SUMIF($H95:$Y95,"&lt;&gt;M",$H$8:$Y$8),2)</f>
        <v>5.05</v>
      </c>
      <c r="AA95" s="299" t="str">
        <f>IF(Z95&gt;=9,"Xuất sắc",IF(Z95&gt;=8,"Giỏi",IF(Z95&gt;=7,"Khá",IF(Z95&gt;=6,"TBK",IF(Z95&gt;=5,"TB",IF(Z95&gt;=4,"Yếu","Kém"))))))</f>
        <v>TB</v>
      </c>
    </row>
    <row r="96" spans="7:27" s="144" customFormat="1" ht="19.5">
      <c r="G96" s="146"/>
      <c r="H96" s="110"/>
      <c r="I96" s="110"/>
      <c r="J96" s="110"/>
      <c r="K96" s="113"/>
      <c r="L96" s="110"/>
      <c r="M96" s="110"/>
      <c r="N96" s="110"/>
      <c r="O96" s="110"/>
      <c r="P96" s="110"/>
      <c r="Q96" s="110"/>
      <c r="R96" s="110"/>
      <c r="S96" s="110"/>
      <c r="T96" s="113"/>
      <c r="U96" s="110"/>
      <c r="V96" s="110"/>
      <c r="W96" s="113"/>
      <c r="X96" s="110"/>
      <c r="Y96" s="110"/>
      <c r="Z96" s="110"/>
      <c r="AA96" s="125"/>
    </row>
    <row r="97" spans="7:27" s="144" customFormat="1" ht="19.5">
      <c r="G97" s="146"/>
      <c r="H97" s="110"/>
      <c r="I97" s="110"/>
      <c r="J97" s="110"/>
      <c r="K97" s="113"/>
      <c r="L97" s="110"/>
      <c r="M97" s="110"/>
      <c r="N97" s="110"/>
      <c r="O97" s="110"/>
      <c r="P97" s="110"/>
      <c r="Q97" s="110"/>
      <c r="R97" s="110"/>
      <c r="S97" s="110"/>
      <c r="T97" s="113"/>
      <c r="U97" s="110"/>
      <c r="V97" s="110"/>
      <c r="W97" s="113"/>
      <c r="X97" s="110"/>
      <c r="Y97" s="110"/>
      <c r="Z97" s="110"/>
      <c r="AA97" s="125"/>
    </row>
    <row r="98" spans="7:27" s="144" customFormat="1" ht="19.5">
      <c r="G98" s="146"/>
      <c r="H98" s="110"/>
      <c r="I98" s="110"/>
      <c r="J98" s="110"/>
      <c r="K98" s="113"/>
      <c r="L98" s="110"/>
      <c r="M98" s="110"/>
      <c r="N98" s="110"/>
      <c r="O98" s="110"/>
      <c r="P98" s="110"/>
      <c r="Q98" s="110"/>
      <c r="R98" s="110"/>
      <c r="S98" s="110"/>
      <c r="T98" s="113"/>
      <c r="U98" s="110"/>
      <c r="V98" s="110"/>
      <c r="W98" s="113"/>
      <c r="X98" s="110"/>
      <c r="Y98" s="110"/>
      <c r="Z98" s="110"/>
      <c r="AA98" s="125"/>
    </row>
    <row r="99" spans="7:27" s="144" customFormat="1" ht="19.5">
      <c r="G99" s="146"/>
      <c r="H99" s="110"/>
      <c r="I99" s="110"/>
      <c r="J99" s="110"/>
      <c r="K99" s="113"/>
      <c r="L99" s="110"/>
      <c r="M99" s="110"/>
      <c r="N99" s="110"/>
      <c r="O99" s="110"/>
      <c r="P99" s="110"/>
      <c r="Q99" s="110"/>
      <c r="R99" s="110"/>
      <c r="S99" s="110"/>
      <c r="T99" s="113"/>
      <c r="U99" s="110"/>
      <c r="V99" s="110"/>
      <c r="W99" s="113"/>
      <c r="X99" s="110"/>
      <c r="Y99" s="110"/>
      <c r="Z99" s="110"/>
      <c r="AA99" s="125"/>
    </row>
    <row r="100" spans="7:27" s="144" customFormat="1" ht="19.5">
      <c r="G100" s="146"/>
      <c r="H100" s="110"/>
      <c r="I100" s="110"/>
      <c r="J100" s="110"/>
      <c r="K100" s="113"/>
      <c r="L100" s="110"/>
      <c r="M100" s="110"/>
      <c r="N100" s="110"/>
      <c r="O100" s="110"/>
      <c r="P100" s="110"/>
      <c r="Q100" s="110"/>
      <c r="R100" s="110"/>
      <c r="S100" s="110"/>
      <c r="T100" s="113"/>
      <c r="U100" s="110"/>
      <c r="V100" s="110"/>
      <c r="W100" s="113"/>
      <c r="X100" s="110"/>
      <c r="Y100" s="110"/>
      <c r="Z100" s="110"/>
      <c r="AA100" s="125"/>
    </row>
    <row r="101" spans="7:27" s="144" customFormat="1" ht="19.5">
      <c r="G101" s="146"/>
      <c r="H101" s="110"/>
      <c r="I101" s="110"/>
      <c r="J101" s="110"/>
      <c r="K101" s="113"/>
      <c r="L101" s="110"/>
      <c r="M101" s="110"/>
      <c r="N101" s="110"/>
      <c r="O101" s="110"/>
      <c r="P101" s="110"/>
      <c r="Q101" s="110"/>
      <c r="R101" s="110"/>
      <c r="S101" s="110"/>
      <c r="T101" s="113"/>
      <c r="U101" s="110"/>
      <c r="V101" s="110"/>
      <c r="W101" s="113"/>
      <c r="X101" s="110"/>
      <c r="Y101" s="110"/>
      <c r="Z101" s="110"/>
      <c r="AA101" s="125"/>
    </row>
    <row r="102" spans="7:27" s="144" customFormat="1" ht="19.5">
      <c r="G102" s="146"/>
      <c r="H102" s="110"/>
      <c r="I102" s="110"/>
      <c r="J102" s="110"/>
      <c r="K102" s="113"/>
      <c r="L102" s="110"/>
      <c r="M102" s="110"/>
      <c r="N102" s="110"/>
      <c r="O102" s="110"/>
      <c r="P102" s="110"/>
      <c r="Q102" s="110"/>
      <c r="R102" s="110"/>
      <c r="S102" s="110"/>
      <c r="T102" s="113"/>
      <c r="U102" s="110"/>
      <c r="V102" s="110"/>
      <c r="W102" s="113"/>
      <c r="X102" s="110"/>
      <c r="Y102" s="110"/>
      <c r="Z102" s="110"/>
      <c r="AA102" s="125"/>
    </row>
    <row r="103" spans="7:27" s="144" customFormat="1" ht="19.5">
      <c r="G103" s="146"/>
      <c r="H103" s="110"/>
      <c r="I103" s="110"/>
      <c r="J103" s="110"/>
      <c r="K103" s="113"/>
      <c r="L103" s="110"/>
      <c r="M103" s="110"/>
      <c r="N103" s="110"/>
      <c r="O103" s="110"/>
      <c r="P103" s="110"/>
      <c r="Q103" s="110"/>
      <c r="R103" s="110"/>
      <c r="S103" s="110"/>
      <c r="T103" s="113"/>
      <c r="U103" s="110"/>
      <c r="V103" s="110"/>
      <c r="W103" s="113"/>
      <c r="X103" s="110"/>
      <c r="Y103" s="110"/>
      <c r="Z103" s="110"/>
      <c r="AA103" s="125"/>
    </row>
    <row r="104" spans="7:27" s="144" customFormat="1" ht="19.5">
      <c r="G104" s="146"/>
      <c r="H104" s="110"/>
      <c r="I104" s="110"/>
      <c r="J104" s="110"/>
      <c r="K104" s="113"/>
      <c r="L104" s="110"/>
      <c r="M104" s="110"/>
      <c r="N104" s="110"/>
      <c r="O104" s="110"/>
      <c r="P104" s="110"/>
      <c r="Q104" s="110"/>
      <c r="R104" s="110"/>
      <c r="S104" s="110"/>
      <c r="T104" s="113"/>
      <c r="U104" s="110"/>
      <c r="V104" s="110"/>
      <c r="W104" s="113"/>
      <c r="X104" s="110"/>
      <c r="Y104" s="110"/>
      <c r="Z104" s="110"/>
      <c r="AA104" s="125"/>
    </row>
    <row r="105" spans="7:27" s="144" customFormat="1" ht="19.5">
      <c r="G105" s="146"/>
      <c r="H105" s="110"/>
      <c r="I105" s="110"/>
      <c r="J105" s="110"/>
      <c r="K105" s="113"/>
      <c r="L105" s="110"/>
      <c r="M105" s="110"/>
      <c r="N105" s="110"/>
      <c r="O105" s="110"/>
      <c r="P105" s="110"/>
      <c r="Q105" s="110"/>
      <c r="R105" s="110"/>
      <c r="S105" s="110"/>
      <c r="T105" s="113"/>
      <c r="U105" s="110"/>
      <c r="V105" s="110"/>
      <c r="W105" s="113"/>
      <c r="X105" s="110"/>
      <c r="Y105" s="110"/>
      <c r="Z105" s="110"/>
      <c r="AA105" s="125"/>
    </row>
    <row r="106" spans="7:27" s="144" customFormat="1" ht="19.5">
      <c r="G106" s="146"/>
      <c r="H106" s="110"/>
      <c r="I106" s="110"/>
      <c r="J106" s="110"/>
      <c r="K106" s="113"/>
      <c r="L106" s="110"/>
      <c r="M106" s="110"/>
      <c r="N106" s="110"/>
      <c r="O106" s="110"/>
      <c r="P106" s="110"/>
      <c r="Q106" s="110"/>
      <c r="R106" s="110"/>
      <c r="S106" s="110"/>
      <c r="T106" s="113"/>
      <c r="U106" s="110"/>
      <c r="V106" s="110"/>
      <c r="W106" s="113"/>
      <c r="X106" s="110"/>
      <c r="Y106" s="110"/>
      <c r="Z106" s="110"/>
      <c r="AA106" s="125"/>
    </row>
    <row r="107" spans="7:27" s="144" customFormat="1" ht="19.5">
      <c r="G107" s="146"/>
      <c r="H107" s="110"/>
      <c r="I107" s="110"/>
      <c r="J107" s="110"/>
      <c r="K107" s="113"/>
      <c r="L107" s="110"/>
      <c r="M107" s="110"/>
      <c r="N107" s="110"/>
      <c r="O107" s="110"/>
      <c r="P107" s="110"/>
      <c r="Q107" s="110"/>
      <c r="R107" s="110"/>
      <c r="S107" s="110"/>
      <c r="T107" s="113"/>
      <c r="U107" s="110"/>
      <c r="V107" s="110"/>
      <c r="W107" s="113"/>
      <c r="X107" s="110"/>
      <c r="Y107" s="110"/>
      <c r="Z107" s="110"/>
      <c r="AA107" s="125"/>
    </row>
    <row r="108" spans="7:27" s="144" customFormat="1" ht="19.5">
      <c r="G108" s="146"/>
      <c r="H108" s="110"/>
      <c r="I108" s="110"/>
      <c r="J108" s="110"/>
      <c r="K108" s="113"/>
      <c r="L108" s="110"/>
      <c r="M108" s="110"/>
      <c r="N108" s="110"/>
      <c r="O108" s="110"/>
      <c r="P108" s="110"/>
      <c r="Q108" s="110"/>
      <c r="R108" s="110"/>
      <c r="S108" s="110"/>
      <c r="T108" s="113"/>
      <c r="U108" s="110"/>
      <c r="V108" s="110"/>
      <c r="W108" s="113"/>
      <c r="X108" s="110"/>
      <c r="Y108" s="110"/>
      <c r="Z108" s="110"/>
      <c r="AA108" s="125"/>
    </row>
    <row r="109" spans="7:27" s="144" customFormat="1" ht="19.5">
      <c r="G109" s="146"/>
      <c r="H109" s="110"/>
      <c r="I109" s="110"/>
      <c r="J109" s="110"/>
      <c r="K109" s="113"/>
      <c r="L109" s="110"/>
      <c r="M109" s="110"/>
      <c r="N109" s="110"/>
      <c r="O109" s="110"/>
      <c r="P109" s="110"/>
      <c r="Q109" s="110"/>
      <c r="R109" s="110"/>
      <c r="S109" s="110"/>
      <c r="T109" s="113"/>
      <c r="U109" s="110"/>
      <c r="V109" s="110"/>
      <c r="W109" s="113"/>
      <c r="X109" s="110"/>
      <c r="Y109" s="110"/>
      <c r="Z109" s="110"/>
      <c r="AA109" s="125"/>
    </row>
    <row r="110" spans="7:27" s="144" customFormat="1" ht="19.5">
      <c r="G110" s="146"/>
      <c r="H110" s="110"/>
      <c r="I110" s="110"/>
      <c r="J110" s="110"/>
      <c r="K110" s="113"/>
      <c r="L110" s="110"/>
      <c r="M110" s="110"/>
      <c r="N110" s="110"/>
      <c r="O110" s="110"/>
      <c r="P110" s="110"/>
      <c r="Q110" s="110"/>
      <c r="R110" s="110"/>
      <c r="S110" s="110"/>
      <c r="T110" s="113"/>
      <c r="U110" s="110"/>
      <c r="V110" s="110"/>
      <c r="W110" s="113"/>
      <c r="X110" s="110"/>
      <c r="Y110" s="110"/>
      <c r="Z110" s="110"/>
      <c r="AA110" s="125"/>
    </row>
    <row r="111" spans="7:27" s="144" customFormat="1" ht="19.5">
      <c r="G111" s="146"/>
      <c r="H111" s="110"/>
      <c r="I111" s="110"/>
      <c r="J111" s="110"/>
      <c r="K111" s="113"/>
      <c r="L111" s="110"/>
      <c r="M111" s="110"/>
      <c r="N111" s="110"/>
      <c r="O111" s="110"/>
      <c r="P111" s="110"/>
      <c r="Q111" s="110"/>
      <c r="R111" s="110"/>
      <c r="S111" s="110"/>
      <c r="T111" s="113"/>
      <c r="U111" s="110"/>
      <c r="V111" s="110"/>
      <c r="W111" s="113"/>
      <c r="X111" s="110"/>
      <c r="Y111" s="110"/>
      <c r="Z111" s="110"/>
      <c r="AA111" s="125"/>
    </row>
    <row r="112" spans="7:27" s="144" customFormat="1" ht="19.5">
      <c r="G112" s="146"/>
      <c r="H112" s="110"/>
      <c r="I112" s="110"/>
      <c r="J112" s="110"/>
      <c r="K112" s="113"/>
      <c r="L112" s="110"/>
      <c r="M112" s="110"/>
      <c r="N112" s="110"/>
      <c r="O112" s="110"/>
      <c r="P112" s="110"/>
      <c r="Q112" s="110"/>
      <c r="R112" s="110"/>
      <c r="S112" s="110"/>
      <c r="T112" s="113"/>
      <c r="U112" s="110"/>
      <c r="V112" s="110"/>
      <c r="W112" s="113"/>
      <c r="X112" s="110"/>
      <c r="Y112" s="110"/>
      <c r="Z112" s="110"/>
      <c r="AA112" s="125"/>
    </row>
    <row r="113" spans="7:27" s="144" customFormat="1" ht="19.5">
      <c r="G113" s="146"/>
      <c r="H113" s="110"/>
      <c r="I113" s="110"/>
      <c r="J113" s="110"/>
      <c r="K113" s="113"/>
      <c r="L113" s="110"/>
      <c r="M113" s="110"/>
      <c r="N113" s="110"/>
      <c r="O113" s="110"/>
      <c r="P113" s="110"/>
      <c r="Q113" s="110"/>
      <c r="R113" s="110"/>
      <c r="S113" s="110"/>
      <c r="T113" s="113"/>
      <c r="U113" s="110"/>
      <c r="V113" s="110"/>
      <c r="W113" s="113"/>
      <c r="X113" s="110"/>
      <c r="Y113" s="110"/>
      <c r="Z113" s="110"/>
      <c r="AA113" s="125"/>
    </row>
    <row r="114" spans="7:27" s="144" customFormat="1" ht="19.5">
      <c r="G114" s="146"/>
      <c r="H114" s="110"/>
      <c r="I114" s="110"/>
      <c r="J114" s="110"/>
      <c r="K114" s="113"/>
      <c r="L114" s="110"/>
      <c r="M114" s="110"/>
      <c r="N114" s="110"/>
      <c r="O114" s="110"/>
      <c r="P114" s="110"/>
      <c r="Q114" s="110"/>
      <c r="R114" s="110"/>
      <c r="S114" s="110"/>
      <c r="T114" s="113"/>
      <c r="U114" s="110"/>
      <c r="V114" s="110"/>
      <c r="W114" s="113"/>
      <c r="X114" s="110"/>
      <c r="Y114" s="110"/>
      <c r="Z114" s="110"/>
      <c r="AA114" s="125"/>
    </row>
    <row r="115" spans="7:27" s="144" customFormat="1" ht="19.5">
      <c r="G115" s="146"/>
      <c r="H115" s="110"/>
      <c r="I115" s="110"/>
      <c r="J115" s="110"/>
      <c r="K115" s="113"/>
      <c r="L115" s="110"/>
      <c r="M115" s="110"/>
      <c r="N115" s="110"/>
      <c r="O115" s="110"/>
      <c r="P115" s="110"/>
      <c r="Q115" s="110"/>
      <c r="R115" s="110"/>
      <c r="S115" s="110"/>
      <c r="T115" s="113"/>
      <c r="U115" s="110"/>
      <c r="V115" s="110"/>
      <c r="W115" s="113"/>
      <c r="X115" s="110"/>
      <c r="Y115" s="110"/>
      <c r="Z115" s="110"/>
      <c r="AA115" s="125"/>
    </row>
    <row r="116" spans="7:27" s="144" customFormat="1" ht="19.5">
      <c r="G116" s="146"/>
      <c r="H116" s="110"/>
      <c r="I116" s="110"/>
      <c r="J116" s="110"/>
      <c r="K116" s="113"/>
      <c r="L116" s="110"/>
      <c r="M116" s="110"/>
      <c r="N116" s="110"/>
      <c r="O116" s="110"/>
      <c r="P116" s="110"/>
      <c r="Q116" s="110"/>
      <c r="R116" s="110"/>
      <c r="S116" s="110"/>
      <c r="T116" s="113"/>
      <c r="U116" s="110"/>
      <c r="V116" s="110"/>
      <c r="W116" s="113"/>
      <c r="X116" s="110"/>
      <c r="Y116" s="110"/>
      <c r="Z116" s="110"/>
      <c r="AA116" s="125"/>
    </row>
    <row r="117" spans="7:27" s="144" customFormat="1" ht="19.5">
      <c r="G117" s="146"/>
      <c r="H117" s="110"/>
      <c r="I117" s="110"/>
      <c r="J117" s="110"/>
      <c r="K117" s="113"/>
      <c r="L117" s="110"/>
      <c r="M117" s="110"/>
      <c r="N117" s="110"/>
      <c r="O117" s="110"/>
      <c r="P117" s="110"/>
      <c r="Q117" s="110"/>
      <c r="R117" s="110"/>
      <c r="S117" s="110"/>
      <c r="T117" s="113"/>
      <c r="U117" s="110"/>
      <c r="V117" s="110"/>
      <c r="W117" s="113"/>
      <c r="X117" s="110"/>
      <c r="Y117" s="110"/>
      <c r="Z117" s="110"/>
      <c r="AA117" s="125"/>
    </row>
    <row r="118" spans="7:27" s="144" customFormat="1" ht="19.5">
      <c r="G118" s="146"/>
      <c r="H118" s="110"/>
      <c r="I118" s="110"/>
      <c r="J118" s="110"/>
      <c r="K118" s="113"/>
      <c r="L118" s="110"/>
      <c r="M118" s="110"/>
      <c r="N118" s="110"/>
      <c r="O118" s="110"/>
      <c r="P118" s="110"/>
      <c r="Q118" s="110"/>
      <c r="R118" s="110"/>
      <c r="S118" s="110"/>
      <c r="T118" s="113"/>
      <c r="U118" s="110"/>
      <c r="V118" s="110"/>
      <c r="W118" s="113"/>
      <c r="X118" s="110"/>
      <c r="Y118" s="110"/>
      <c r="Z118" s="110"/>
      <c r="AA118" s="125"/>
    </row>
    <row r="119" spans="7:27" s="144" customFormat="1" ht="19.5">
      <c r="G119" s="146"/>
      <c r="H119" s="110"/>
      <c r="I119" s="110"/>
      <c r="J119" s="110"/>
      <c r="K119" s="113"/>
      <c r="L119" s="110"/>
      <c r="M119" s="110"/>
      <c r="N119" s="110"/>
      <c r="O119" s="110"/>
      <c r="P119" s="110"/>
      <c r="Q119" s="110"/>
      <c r="R119" s="110"/>
      <c r="S119" s="110"/>
      <c r="T119" s="113"/>
      <c r="U119" s="110"/>
      <c r="V119" s="110"/>
      <c r="W119" s="113"/>
      <c r="X119" s="110"/>
      <c r="Y119" s="110"/>
      <c r="Z119" s="110"/>
      <c r="AA119" s="125"/>
    </row>
    <row r="120" spans="7:27" s="144" customFormat="1" ht="19.5">
      <c r="G120" s="146"/>
      <c r="H120" s="110"/>
      <c r="I120" s="110"/>
      <c r="J120" s="110"/>
      <c r="K120" s="113"/>
      <c r="L120" s="110"/>
      <c r="M120" s="110"/>
      <c r="N120" s="110"/>
      <c r="O120" s="110"/>
      <c r="P120" s="110"/>
      <c r="Q120" s="110"/>
      <c r="R120" s="110"/>
      <c r="S120" s="110"/>
      <c r="T120" s="113"/>
      <c r="U120" s="110"/>
      <c r="V120" s="110"/>
      <c r="W120" s="113"/>
      <c r="X120" s="110"/>
      <c r="Y120" s="110"/>
      <c r="Z120" s="110"/>
      <c r="AA120" s="125"/>
    </row>
    <row r="121" spans="7:27" s="144" customFormat="1" ht="19.5">
      <c r="G121" s="146"/>
      <c r="H121" s="110"/>
      <c r="I121" s="110"/>
      <c r="J121" s="110"/>
      <c r="K121" s="113"/>
      <c r="L121" s="110"/>
      <c r="M121" s="110"/>
      <c r="N121" s="110"/>
      <c r="O121" s="110"/>
      <c r="P121" s="110"/>
      <c r="Q121" s="110"/>
      <c r="R121" s="110"/>
      <c r="S121" s="110"/>
      <c r="T121" s="113"/>
      <c r="U121" s="110"/>
      <c r="V121" s="110"/>
      <c r="W121" s="113"/>
      <c r="X121" s="110"/>
      <c r="Y121" s="110"/>
      <c r="Z121" s="110"/>
      <c r="AA121" s="125"/>
    </row>
    <row r="122" spans="7:27" s="144" customFormat="1" ht="19.5">
      <c r="G122" s="146"/>
      <c r="H122" s="110"/>
      <c r="I122" s="110"/>
      <c r="J122" s="110"/>
      <c r="K122" s="113"/>
      <c r="L122" s="110"/>
      <c r="M122" s="110"/>
      <c r="N122" s="110"/>
      <c r="O122" s="110"/>
      <c r="P122" s="110"/>
      <c r="Q122" s="110"/>
      <c r="R122" s="110"/>
      <c r="S122" s="110"/>
      <c r="T122" s="113"/>
      <c r="U122" s="110"/>
      <c r="V122" s="110"/>
      <c r="W122" s="113"/>
      <c r="X122" s="110"/>
      <c r="Y122" s="110"/>
      <c r="Z122" s="110"/>
      <c r="AA122" s="125"/>
    </row>
    <row r="123" spans="7:27" s="144" customFormat="1" ht="19.5">
      <c r="G123" s="146"/>
      <c r="H123" s="110"/>
      <c r="I123" s="110"/>
      <c r="J123" s="110"/>
      <c r="K123" s="113"/>
      <c r="L123" s="110"/>
      <c r="M123" s="110"/>
      <c r="N123" s="110"/>
      <c r="O123" s="110"/>
      <c r="P123" s="110"/>
      <c r="Q123" s="110"/>
      <c r="R123" s="110"/>
      <c r="S123" s="110"/>
      <c r="T123" s="113"/>
      <c r="U123" s="110"/>
      <c r="V123" s="110"/>
      <c r="W123" s="113"/>
      <c r="X123" s="110"/>
      <c r="Y123" s="110"/>
      <c r="Z123" s="110"/>
      <c r="AA123" s="125"/>
    </row>
    <row r="124" spans="7:27" s="144" customFormat="1" ht="19.5">
      <c r="G124" s="146"/>
      <c r="H124" s="110"/>
      <c r="I124" s="110"/>
      <c r="J124" s="110"/>
      <c r="K124" s="113"/>
      <c r="L124" s="110"/>
      <c r="M124" s="110"/>
      <c r="N124" s="110"/>
      <c r="O124" s="110"/>
      <c r="P124" s="110"/>
      <c r="Q124" s="110"/>
      <c r="R124" s="110"/>
      <c r="S124" s="110"/>
      <c r="T124" s="113"/>
      <c r="U124" s="110"/>
      <c r="V124" s="110"/>
      <c r="W124" s="113"/>
      <c r="X124" s="110"/>
      <c r="Y124" s="110"/>
      <c r="Z124" s="110"/>
      <c r="AA124" s="125"/>
    </row>
    <row r="125" spans="7:27" s="144" customFormat="1" ht="19.5">
      <c r="G125" s="146"/>
      <c r="H125" s="110"/>
      <c r="I125" s="110"/>
      <c r="J125" s="110"/>
      <c r="K125" s="113"/>
      <c r="L125" s="110"/>
      <c r="M125" s="110"/>
      <c r="N125" s="110"/>
      <c r="O125" s="110"/>
      <c r="P125" s="110"/>
      <c r="Q125" s="110"/>
      <c r="R125" s="110"/>
      <c r="S125" s="110"/>
      <c r="T125" s="113"/>
      <c r="U125" s="110"/>
      <c r="V125" s="110"/>
      <c r="W125" s="113"/>
      <c r="X125" s="110"/>
      <c r="Y125" s="110"/>
      <c r="Z125" s="110"/>
      <c r="AA125" s="125"/>
    </row>
    <row r="126" spans="7:27" s="144" customFormat="1" ht="19.5">
      <c r="G126" s="146"/>
      <c r="H126" s="110"/>
      <c r="I126" s="110"/>
      <c r="J126" s="110"/>
      <c r="K126" s="113"/>
      <c r="L126" s="110"/>
      <c r="M126" s="110"/>
      <c r="N126" s="110"/>
      <c r="O126" s="110"/>
      <c r="P126" s="110"/>
      <c r="Q126" s="110"/>
      <c r="R126" s="110"/>
      <c r="S126" s="110"/>
      <c r="T126" s="113"/>
      <c r="U126" s="110"/>
      <c r="V126" s="110"/>
      <c r="W126" s="113"/>
      <c r="X126" s="110"/>
      <c r="Y126" s="110"/>
      <c r="Z126" s="110"/>
      <c r="AA126" s="125"/>
    </row>
    <row r="127" spans="7:27" s="144" customFormat="1" ht="19.5">
      <c r="G127" s="146"/>
      <c r="H127" s="110"/>
      <c r="I127" s="110"/>
      <c r="J127" s="110"/>
      <c r="K127" s="113"/>
      <c r="L127" s="110"/>
      <c r="M127" s="110"/>
      <c r="N127" s="110"/>
      <c r="O127" s="110"/>
      <c r="P127" s="110"/>
      <c r="Q127" s="110"/>
      <c r="R127" s="110"/>
      <c r="S127" s="110"/>
      <c r="T127" s="113"/>
      <c r="U127" s="110"/>
      <c r="V127" s="110"/>
      <c r="W127" s="113"/>
      <c r="X127" s="110"/>
      <c r="Y127" s="110"/>
      <c r="Z127" s="110"/>
      <c r="AA127" s="125"/>
    </row>
    <row r="128" spans="7:27" s="144" customFormat="1" ht="19.5">
      <c r="G128" s="146"/>
      <c r="H128" s="110"/>
      <c r="I128" s="110"/>
      <c r="J128" s="110"/>
      <c r="K128" s="113"/>
      <c r="L128" s="110"/>
      <c r="M128" s="110"/>
      <c r="N128" s="110"/>
      <c r="O128" s="110"/>
      <c r="P128" s="110"/>
      <c r="Q128" s="110"/>
      <c r="R128" s="110"/>
      <c r="S128" s="110"/>
      <c r="T128" s="113"/>
      <c r="U128" s="110"/>
      <c r="V128" s="110"/>
      <c r="W128" s="113"/>
      <c r="X128" s="110"/>
      <c r="Y128" s="110"/>
      <c r="Z128" s="110"/>
      <c r="AA128" s="125"/>
    </row>
    <row r="129" spans="7:27" s="144" customFormat="1" ht="19.5">
      <c r="G129" s="146"/>
      <c r="H129" s="110"/>
      <c r="I129" s="110"/>
      <c r="J129" s="110"/>
      <c r="K129" s="113"/>
      <c r="L129" s="110"/>
      <c r="M129" s="110"/>
      <c r="N129" s="110"/>
      <c r="O129" s="110"/>
      <c r="P129" s="110"/>
      <c r="Q129" s="110"/>
      <c r="R129" s="110"/>
      <c r="S129" s="110"/>
      <c r="T129" s="113"/>
      <c r="U129" s="110"/>
      <c r="V129" s="110"/>
      <c r="W129" s="113"/>
      <c r="X129" s="110"/>
      <c r="Y129" s="110"/>
      <c r="Z129" s="110"/>
      <c r="AA129" s="125"/>
    </row>
    <row r="130" spans="7:27" s="144" customFormat="1" ht="19.5">
      <c r="G130" s="146"/>
      <c r="H130" s="110"/>
      <c r="I130" s="110"/>
      <c r="J130" s="110"/>
      <c r="K130" s="113"/>
      <c r="L130" s="110"/>
      <c r="M130" s="110"/>
      <c r="N130" s="110"/>
      <c r="O130" s="110"/>
      <c r="P130" s="110"/>
      <c r="Q130" s="110"/>
      <c r="R130" s="110"/>
      <c r="S130" s="110"/>
      <c r="T130" s="113"/>
      <c r="U130" s="110"/>
      <c r="V130" s="110"/>
      <c r="W130" s="113"/>
      <c r="X130" s="110"/>
      <c r="Y130" s="110"/>
      <c r="Z130" s="110"/>
      <c r="AA130" s="125"/>
    </row>
    <row r="131" spans="7:27" s="144" customFormat="1" ht="19.5">
      <c r="G131" s="146"/>
      <c r="H131" s="110"/>
      <c r="I131" s="110"/>
      <c r="J131" s="110"/>
      <c r="K131" s="113"/>
      <c r="L131" s="110"/>
      <c r="M131" s="110"/>
      <c r="N131" s="110"/>
      <c r="O131" s="110"/>
      <c r="P131" s="110"/>
      <c r="Q131" s="110"/>
      <c r="R131" s="110"/>
      <c r="S131" s="110"/>
      <c r="T131" s="113"/>
      <c r="U131" s="110"/>
      <c r="V131" s="110"/>
      <c r="W131" s="113"/>
      <c r="X131" s="110"/>
      <c r="Y131" s="110"/>
      <c r="Z131" s="110"/>
      <c r="AA131" s="125"/>
    </row>
    <row r="132" spans="7:27" s="144" customFormat="1" ht="19.5">
      <c r="G132" s="146"/>
      <c r="H132" s="110"/>
      <c r="I132" s="110"/>
      <c r="J132" s="110"/>
      <c r="K132" s="113"/>
      <c r="L132" s="110"/>
      <c r="M132" s="110"/>
      <c r="N132" s="110"/>
      <c r="O132" s="110"/>
      <c r="P132" s="110"/>
      <c r="Q132" s="110"/>
      <c r="R132" s="110"/>
      <c r="S132" s="110"/>
      <c r="T132" s="113"/>
      <c r="U132" s="110"/>
      <c r="V132" s="110"/>
      <c r="W132" s="113"/>
      <c r="X132" s="110"/>
      <c r="Y132" s="110"/>
      <c r="Z132" s="110"/>
      <c r="AA132" s="125"/>
    </row>
    <row r="133" spans="7:27" s="144" customFormat="1" ht="19.5">
      <c r="G133" s="146"/>
      <c r="H133" s="110"/>
      <c r="I133" s="110"/>
      <c r="J133" s="110"/>
      <c r="K133" s="113"/>
      <c r="L133" s="110"/>
      <c r="M133" s="110"/>
      <c r="N133" s="110"/>
      <c r="O133" s="110"/>
      <c r="P133" s="110"/>
      <c r="Q133" s="110"/>
      <c r="R133" s="110"/>
      <c r="S133" s="110"/>
      <c r="T133" s="113"/>
      <c r="U133" s="110"/>
      <c r="V133" s="110"/>
      <c r="W133" s="113"/>
      <c r="X133" s="110"/>
      <c r="Y133" s="110"/>
      <c r="Z133" s="110"/>
      <c r="AA133" s="125"/>
    </row>
    <row r="134" spans="7:27" s="144" customFormat="1" ht="19.5">
      <c r="G134" s="146"/>
      <c r="H134" s="110"/>
      <c r="I134" s="110"/>
      <c r="J134" s="110"/>
      <c r="K134" s="113"/>
      <c r="L134" s="110"/>
      <c r="M134" s="110"/>
      <c r="N134" s="110"/>
      <c r="O134" s="110"/>
      <c r="P134" s="110"/>
      <c r="Q134" s="110"/>
      <c r="R134" s="110"/>
      <c r="S134" s="110"/>
      <c r="T134" s="113"/>
      <c r="U134" s="110"/>
      <c r="V134" s="110"/>
      <c r="W134" s="113"/>
      <c r="X134" s="110"/>
      <c r="Y134" s="110"/>
      <c r="Z134" s="110"/>
      <c r="AA134" s="125"/>
    </row>
    <row r="135" spans="7:27" s="144" customFormat="1" ht="19.5">
      <c r="G135" s="146"/>
      <c r="H135" s="110"/>
      <c r="I135" s="110"/>
      <c r="J135" s="110"/>
      <c r="K135" s="113"/>
      <c r="L135" s="110"/>
      <c r="M135" s="110"/>
      <c r="N135" s="110"/>
      <c r="O135" s="110"/>
      <c r="P135" s="110"/>
      <c r="Q135" s="110"/>
      <c r="R135" s="110"/>
      <c r="S135" s="110"/>
      <c r="T135" s="113"/>
      <c r="U135" s="110"/>
      <c r="V135" s="110"/>
      <c r="W135" s="113"/>
      <c r="X135" s="110"/>
      <c r="Y135" s="110"/>
      <c r="Z135" s="110"/>
      <c r="AA135" s="125"/>
    </row>
    <row r="136" spans="7:27" s="144" customFormat="1" ht="19.5">
      <c r="G136" s="146"/>
      <c r="H136" s="110"/>
      <c r="I136" s="110"/>
      <c r="J136" s="110"/>
      <c r="K136" s="113"/>
      <c r="L136" s="110"/>
      <c r="M136" s="110"/>
      <c r="N136" s="110"/>
      <c r="O136" s="110"/>
      <c r="P136" s="110"/>
      <c r="Q136" s="110"/>
      <c r="R136" s="110"/>
      <c r="S136" s="110"/>
      <c r="T136" s="113"/>
      <c r="U136" s="110"/>
      <c r="V136" s="110"/>
      <c r="W136" s="113"/>
      <c r="X136" s="110"/>
      <c r="Y136" s="110"/>
      <c r="Z136" s="110"/>
      <c r="AA136" s="125"/>
    </row>
    <row r="137" spans="7:27" s="144" customFormat="1" ht="19.5">
      <c r="G137" s="146"/>
      <c r="H137" s="110"/>
      <c r="I137" s="110"/>
      <c r="J137" s="110"/>
      <c r="K137" s="113"/>
      <c r="L137" s="110"/>
      <c r="M137" s="110"/>
      <c r="N137" s="110"/>
      <c r="O137" s="110"/>
      <c r="P137" s="110"/>
      <c r="Q137" s="110"/>
      <c r="R137" s="110"/>
      <c r="S137" s="110"/>
      <c r="T137" s="113"/>
      <c r="U137" s="110"/>
      <c r="V137" s="110"/>
      <c r="W137" s="113"/>
      <c r="X137" s="110"/>
      <c r="Y137" s="110"/>
      <c r="Z137" s="110"/>
      <c r="AA137" s="125"/>
    </row>
    <row r="138" spans="7:27" s="144" customFormat="1" ht="19.5">
      <c r="G138" s="146"/>
      <c r="H138" s="110"/>
      <c r="I138" s="110"/>
      <c r="J138" s="110"/>
      <c r="K138" s="113"/>
      <c r="L138" s="110"/>
      <c r="M138" s="110"/>
      <c r="N138" s="110"/>
      <c r="O138" s="110"/>
      <c r="P138" s="110"/>
      <c r="Q138" s="110"/>
      <c r="R138" s="110"/>
      <c r="S138" s="110"/>
      <c r="T138" s="113"/>
      <c r="U138" s="110"/>
      <c r="V138" s="110"/>
      <c r="W138" s="113"/>
      <c r="X138" s="110"/>
      <c r="Y138" s="110"/>
      <c r="Z138" s="110"/>
      <c r="AA138" s="125"/>
    </row>
    <row r="139" spans="7:27" s="144" customFormat="1" ht="19.5">
      <c r="G139" s="146"/>
      <c r="H139" s="110"/>
      <c r="I139" s="110"/>
      <c r="J139" s="110"/>
      <c r="K139" s="113"/>
      <c r="L139" s="110"/>
      <c r="M139" s="110"/>
      <c r="N139" s="110"/>
      <c r="O139" s="110"/>
      <c r="P139" s="110"/>
      <c r="Q139" s="110"/>
      <c r="R139" s="110"/>
      <c r="S139" s="110"/>
      <c r="T139" s="113"/>
      <c r="U139" s="110"/>
      <c r="V139" s="110"/>
      <c r="W139" s="113"/>
      <c r="X139" s="110"/>
      <c r="Y139" s="110"/>
      <c r="Z139" s="110"/>
      <c r="AA139" s="125"/>
    </row>
    <row r="140" spans="7:27" s="144" customFormat="1" ht="19.5">
      <c r="G140" s="146"/>
      <c r="H140" s="110"/>
      <c r="I140" s="110"/>
      <c r="J140" s="110"/>
      <c r="K140" s="113"/>
      <c r="L140" s="110"/>
      <c r="M140" s="110"/>
      <c r="N140" s="110"/>
      <c r="O140" s="110"/>
      <c r="P140" s="110"/>
      <c r="Q140" s="110"/>
      <c r="R140" s="110"/>
      <c r="S140" s="110"/>
      <c r="T140" s="113"/>
      <c r="U140" s="110"/>
      <c r="V140" s="110"/>
      <c r="W140" s="113"/>
      <c r="X140" s="110"/>
      <c r="Y140" s="110"/>
      <c r="Z140" s="110"/>
      <c r="AA140" s="125"/>
    </row>
    <row r="141" spans="7:27" s="144" customFormat="1" ht="19.5">
      <c r="G141" s="146"/>
      <c r="H141" s="110"/>
      <c r="I141" s="110"/>
      <c r="J141" s="110"/>
      <c r="K141" s="113"/>
      <c r="L141" s="110"/>
      <c r="M141" s="110"/>
      <c r="N141" s="110"/>
      <c r="O141" s="110"/>
      <c r="P141" s="110"/>
      <c r="Q141" s="110"/>
      <c r="R141" s="110"/>
      <c r="S141" s="110"/>
      <c r="T141" s="113"/>
      <c r="U141" s="110"/>
      <c r="V141" s="110"/>
      <c r="W141" s="113"/>
      <c r="X141" s="110"/>
      <c r="Y141" s="110"/>
      <c r="Z141" s="110"/>
      <c r="AA141" s="125"/>
    </row>
    <row r="142" spans="7:27" s="144" customFormat="1" ht="19.5">
      <c r="G142" s="146"/>
      <c r="H142" s="110"/>
      <c r="I142" s="110"/>
      <c r="J142" s="110"/>
      <c r="K142" s="113"/>
      <c r="L142" s="110"/>
      <c r="M142" s="110"/>
      <c r="N142" s="110"/>
      <c r="O142" s="110"/>
      <c r="P142" s="110"/>
      <c r="Q142" s="110"/>
      <c r="R142" s="110"/>
      <c r="S142" s="110"/>
      <c r="T142" s="113"/>
      <c r="U142" s="110"/>
      <c r="V142" s="110"/>
      <c r="W142" s="113"/>
      <c r="X142" s="110"/>
      <c r="Y142" s="110"/>
      <c r="Z142" s="110"/>
      <c r="AA142" s="125"/>
    </row>
    <row r="143" spans="8:27" ht="19.5">
      <c r="H143" s="110"/>
      <c r="I143" s="110"/>
      <c r="J143" s="110"/>
      <c r="K143" s="113"/>
      <c r="L143" s="110"/>
      <c r="M143" s="110"/>
      <c r="N143" s="110"/>
      <c r="O143" s="110"/>
      <c r="P143" s="110"/>
      <c r="Q143" s="110"/>
      <c r="R143" s="110"/>
      <c r="S143" s="110"/>
      <c r="T143" s="113"/>
      <c r="U143" s="110"/>
      <c r="V143" s="110"/>
      <c r="W143" s="113"/>
      <c r="X143" s="110"/>
      <c r="Y143" s="110"/>
      <c r="Z143" s="110"/>
      <c r="AA143" s="125"/>
    </row>
  </sheetData>
  <sheetProtection/>
  <autoFilter ref="A7:AA83"/>
  <mergeCells count="7">
    <mergeCell ref="A5:AA5"/>
    <mergeCell ref="Q1:Y1"/>
    <mergeCell ref="Q2:Y2"/>
    <mergeCell ref="A1:F1"/>
    <mergeCell ref="A2:F2"/>
    <mergeCell ref="A3:F3"/>
    <mergeCell ref="A4:AA4"/>
  </mergeCells>
  <printOptions/>
  <pageMargins left="0.22" right="0.16" top="0.51" bottom="0.21" header="0.35" footer="0.16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A143"/>
  <sheetViews>
    <sheetView tabSelected="1" workbookViewId="0" topLeftCell="A3">
      <pane xSplit="3" ySplit="6" topLeftCell="F73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X77" sqref="X77"/>
    </sheetView>
  </sheetViews>
  <sheetFormatPr defaultColWidth="8.796875" defaultRowHeight="15"/>
  <cols>
    <col min="1" max="1" width="3.8984375" style="91" customWidth="1"/>
    <col min="2" max="2" width="14.3984375" style="91" bestFit="1" customWidth="1"/>
    <col min="3" max="3" width="6.8984375" style="91" customWidth="1"/>
    <col min="4" max="4" width="9.69921875" style="91" customWidth="1"/>
    <col min="5" max="5" width="9.5" style="91" customWidth="1"/>
    <col min="6" max="6" width="13.09765625" style="91" customWidth="1"/>
    <col min="7" max="7" width="5.19921875" style="323" customWidth="1"/>
    <col min="8" max="8" width="3.5" style="109" customWidth="1"/>
    <col min="9" max="9" width="3.5" style="271" customWidth="1"/>
    <col min="10" max="10" width="3.5" style="109" customWidth="1"/>
    <col min="11" max="11" width="3.5" style="321" customWidth="1"/>
    <col min="12" max="12" width="3.5" style="271" customWidth="1"/>
    <col min="13" max="17" width="3.5" style="109" customWidth="1"/>
    <col min="18" max="18" width="3.5" style="271" customWidth="1"/>
    <col min="19" max="19" width="3.5" style="109" customWidth="1"/>
    <col min="20" max="20" width="3.5" style="321" customWidth="1"/>
    <col min="21" max="21" width="3.5" style="271" customWidth="1"/>
    <col min="22" max="22" width="3.5" style="109" customWidth="1"/>
    <col min="23" max="23" width="3.5" style="321" customWidth="1"/>
    <col min="24" max="25" width="3.5" style="109" customWidth="1"/>
    <col min="26" max="26" width="5.09765625" style="109" customWidth="1"/>
    <col min="27" max="27" width="7.8984375" style="109" customWidth="1"/>
    <col min="28" max="16384" width="9" style="91" customWidth="1"/>
  </cols>
  <sheetData>
    <row r="1" spans="1:25" ht="13.5" customHeight="1">
      <c r="A1" s="352" t="s">
        <v>0</v>
      </c>
      <c r="B1" s="352"/>
      <c r="C1" s="352"/>
      <c r="D1" s="352"/>
      <c r="E1" s="352"/>
      <c r="F1" s="352"/>
      <c r="G1" s="98"/>
      <c r="H1" s="101"/>
      <c r="I1" s="284"/>
      <c r="J1" s="101"/>
      <c r="K1" s="101"/>
      <c r="Q1" s="351" t="s">
        <v>311</v>
      </c>
      <c r="R1" s="355"/>
      <c r="S1" s="351"/>
      <c r="T1" s="351"/>
      <c r="U1" s="355"/>
      <c r="V1" s="351"/>
      <c r="W1" s="351"/>
      <c r="X1" s="351"/>
      <c r="Y1" s="351"/>
    </row>
    <row r="2" spans="1:25" ht="13.5" customHeight="1">
      <c r="A2" s="352" t="s">
        <v>312</v>
      </c>
      <c r="B2" s="352"/>
      <c r="C2" s="352"/>
      <c r="D2" s="352"/>
      <c r="E2" s="352"/>
      <c r="F2" s="352"/>
      <c r="G2" s="98"/>
      <c r="H2" s="101"/>
      <c r="I2" s="284"/>
      <c r="J2" s="101"/>
      <c r="K2" s="101"/>
      <c r="Q2" s="351" t="s">
        <v>3</v>
      </c>
      <c r="R2" s="355"/>
      <c r="S2" s="351"/>
      <c r="T2" s="351"/>
      <c r="U2" s="355"/>
      <c r="V2" s="351"/>
      <c r="W2" s="351"/>
      <c r="X2" s="351"/>
      <c r="Y2" s="351"/>
    </row>
    <row r="3" spans="1:25" ht="13.5" customHeight="1">
      <c r="A3" s="352" t="s">
        <v>4</v>
      </c>
      <c r="B3" s="352"/>
      <c r="C3" s="352"/>
      <c r="D3" s="352"/>
      <c r="E3" s="352"/>
      <c r="F3" s="352"/>
      <c r="G3" s="98"/>
      <c r="H3" s="101"/>
      <c r="I3" s="284"/>
      <c r="J3" s="101"/>
      <c r="K3" s="101"/>
      <c r="L3" s="284"/>
      <c r="M3" s="112"/>
      <c r="N3" s="112"/>
      <c r="O3" s="112"/>
      <c r="P3" s="112"/>
      <c r="Q3" s="112"/>
      <c r="R3" s="272"/>
      <c r="S3" s="112"/>
      <c r="T3" s="112"/>
      <c r="U3" s="272"/>
      <c r="V3" s="112"/>
      <c r="W3" s="112"/>
      <c r="X3" s="118"/>
      <c r="Y3" s="118"/>
    </row>
    <row r="4" spans="1:27" ht="19.5" customHeight="1">
      <c r="A4" s="353" t="s">
        <v>352</v>
      </c>
      <c r="B4" s="353"/>
      <c r="C4" s="353"/>
      <c r="D4" s="353"/>
      <c r="E4" s="353"/>
      <c r="F4" s="353"/>
      <c r="G4" s="353"/>
      <c r="H4" s="353"/>
      <c r="I4" s="356"/>
      <c r="J4" s="353"/>
      <c r="K4" s="353"/>
      <c r="L4" s="356"/>
      <c r="M4" s="353"/>
      <c r="N4" s="353"/>
      <c r="O4" s="353"/>
      <c r="P4" s="353"/>
      <c r="Q4" s="353"/>
      <c r="R4" s="356"/>
      <c r="S4" s="353"/>
      <c r="T4" s="353"/>
      <c r="U4" s="356"/>
      <c r="V4" s="353"/>
      <c r="W4" s="353"/>
      <c r="X4" s="353"/>
      <c r="Y4" s="353"/>
      <c r="Z4" s="353"/>
      <c r="AA4" s="353"/>
    </row>
    <row r="5" spans="1:27" s="305" customFormat="1" ht="19.5" customHeight="1">
      <c r="A5" s="350" t="s">
        <v>325</v>
      </c>
      <c r="B5" s="350"/>
      <c r="C5" s="350"/>
      <c r="D5" s="350"/>
      <c r="E5" s="350"/>
      <c r="F5" s="350"/>
      <c r="G5" s="350"/>
      <c r="H5" s="350"/>
      <c r="I5" s="354"/>
      <c r="J5" s="350"/>
      <c r="K5" s="350"/>
      <c r="L5" s="354"/>
      <c r="M5" s="350"/>
      <c r="N5" s="350"/>
      <c r="O5" s="350"/>
      <c r="P5" s="350"/>
      <c r="Q5" s="350"/>
      <c r="R5" s="354"/>
      <c r="S5" s="350"/>
      <c r="T5" s="350"/>
      <c r="U5" s="354"/>
      <c r="V5" s="350"/>
      <c r="W5" s="350"/>
      <c r="X5" s="350"/>
      <c r="Y5" s="350"/>
      <c r="Z5" s="350"/>
      <c r="AA5" s="350"/>
    </row>
    <row r="6" spans="1:27" ht="10.5" customHeight="1">
      <c r="A6" s="102"/>
      <c r="B6" s="102"/>
      <c r="C6" s="102"/>
      <c r="D6" s="102"/>
      <c r="E6" s="102"/>
      <c r="F6" s="102"/>
      <c r="G6" s="145"/>
      <c r="H6" s="102"/>
      <c r="I6" s="285"/>
      <c r="J6" s="102"/>
      <c r="K6" s="102"/>
      <c r="L6" s="285"/>
      <c r="M6" s="102"/>
      <c r="N6" s="102"/>
      <c r="O6" s="102"/>
      <c r="P6" s="102"/>
      <c r="Q6" s="102"/>
      <c r="R6" s="285"/>
      <c r="S6" s="102"/>
      <c r="T6" s="102"/>
      <c r="U6" s="285"/>
      <c r="V6" s="102"/>
      <c r="W6" s="102"/>
      <c r="X6" s="102"/>
      <c r="Y6" s="102"/>
      <c r="Z6" s="102"/>
      <c r="AA6" s="102"/>
    </row>
    <row r="7" spans="1:27" s="157" customFormat="1" ht="91.5" customHeight="1">
      <c r="A7" s="148" t="s">
        <v>329</v>
      </c>
      <c r="B7" s="149" t="s">
        <v>330</v>
      </c>
      <c r="C7" s="150" t="s">
        <v>331</v>
      </c>
      <c r="D7" s="148" t="s">
        <v>332</v>
      </c>
      <c r="E7" s="148" t="s">
        <v>333</v>
      </c>
      <c r="F7" s="148" t="s">
        <v>313</v>
      </c>
      <c r="G7" s="148" t="s">
        <v>334</v>
      </c>
      <c r="H7" s="264" t="s">
        <v>358</v>
      </c>
      <c r="I7" s="292" t="s">
        <v>315</v>
      </c>
      <c r="J7" s="154" t="s">
        <v>316</v>
      </c>
      <c r="K7" s="265" t="s">
        <v>342</v>
      </c>
      <c r="L7" s="286" t="s">
        <v>315</v>
      </c>
      <c r="M7" s="154" t="s">
        <v>316</v>
      </c>
      <c r="N7" s="264" t="s">
        <v>354</v>
      </c>
      <c r="O7" s="153" t="s">
        <v>315</v>
      </c>
      <c r="P7" s="154" t="s">
        <v>316</v>
      </c>
      <c r="Q7" s="264" t="s">
        <v>343</v>
      </c>
      <c r="R7" s="286" t="s">
        <v>315</v>
      </c>
      <c r="S7" s="154" t="s">
        <v>316</v>
      </c>
      <c r="T7" s="264" t="s">
        <v>355</v>
      </c>
      <c r="U7" s="286" t="s">
        <v>315</v>
      </c>
      <c r="V7" s="154" t="s">
        <v>316</v>
      </c>
      <c r="W7" s="152" t="s">
        <v>344</v>
      </c>
      <c r="X7" s="155" t="s">
        <v>315</v>
      </c>
      <c r="Y7" s="154" t="s">
        <v>316</v>
      </c>
      <c r="Z7" s="156" t="s">
        <v>356</v>
      </c>
      <c r="AA7" s="156" t="s">
        <v>357</v>
      </c>
    </row>
    <row r="8" spans="1:27" s="163" customFormat="1" ht="18" customHeight="1">
      <c r="A8" s="142"/>
      <c r="B8" s="159"/>
      <c r="C8" s="160"/>
      <c r="D8" s="142"/>
      <c r="E8" s="143"/>
      <c r="F8" s="142"/>
      <c r="G8" s="141"/>
      <c r="H8" s="161">
        <v>0</v>
      </c>
      <c r="I8" s="287">
        <v>0</v>
      </c>
      <c r="J8" s="161">
        <v>5</v>
      </c>
      <c r="K8" s="162">
        <v>0</v>
      </c>
      <c r="L8" s="287">
        <v>0</v>
      </c>
      <c r="M8" s="161">
        <v>5</v>
      </c>
      <c r="N8" s="161">
        <v>0</v>
      </c>
      <c r="O8" s="161">
        <v>0</v>
      </c>
      <c r="P8" s="161">
        <v>4</v>
      </c>
      <c r="Q8" s="161">
        <v>0</v>
      </c>
      <c r="R8" s="287">
        <v>0</v>
      </c>
      <c r="S8" s="161">
        <v>5</v>
      </c>
      <c r="T8" s="161">
        <v>0</v>
      </c>
      <c r="U8" s="287">
        <v>0</v>
      </c>
      <c r="V8" s="161">
        <v>3</v>
      </c>
      <c r="W8" s="161">
        <v>0</v>
      </c>
      <c r="X8" s="161">
        <v>0</v>
      </c>
      <c r="Y8" s="161">
        <v>0</v>
      </c>
      <c r="Z8" s="161">
        <f>SUM(H8:Y8)</f>
        <v>22</v>
      </c>
      <c r="AA8" s="161"/>
    </row>
    <row r="9" spans="1:27" ht="20.25" customHeight="1">
      <c r="A9" s="79">
        <v>1</v>
      </c>
      <c r="B9" s="80" t="s">
        <v>15</v>
      </c>
      <c r="C9" s="81" t="s">
        <v>16</v>
      </c>
      <c r="D9" s="79" t="s">
        <v>14</v>
      </c>
      <c r="E9" s="82" t="s">
        <v>18</v>
      </c>
      <c r="F9" s="79" t="s">
        <v>19</v>
      </c>
      <c r="G9" s="83" t="s">
        <v>17</v>
      </c>
      <c r="H9" s="103">
        <v>0</v>
      </c>
      <c r="I9" s="288">
        <v>5</v>
      </c>
      <c r="J9" s="104">
        <f aca="true" t="shared" si="0" ref="J9:J40">IF(I9="",H9,IF(AND(I9&gt;=5,I9&gt;H9),I9,MAX(H9,I9)))</f>
        <v>5</v>
      </c>
      <c r="K9" s="103">
        <v>4</v>
      </c>
      <c r="L9" s="288">
        <v>4</v>
      </c>
      <c r="M9" s="104">
        <f aca="true" t="shared" si="1" ref="M9:M72">IF(L9="",K9,IF(AND(L9&gt;=5,L9&gt;K9),L9,MAX(K9,L9)))</f>
        <v>4</v>
      </c>
      <c r="N9" s="103">
        <v>5</v>
      </c>
      <c r="O9" s="103"/>
      <c r="P9" s="104">
        <f aca="true" t="shared" si="2" ref="P9:P72">IF(O9="",N9,IF(AND(O9&gt;=5,O9&gt;N9),O9,MAX(N9,O9)))</f>
        <v>5</v>
      </c>
      <c r="Q9" s="103">
        <v>7</v>
      </c>
      <c r="R9" s="103"/>
      <c r="S9" s="104">
        <f aca="true" t="shared" si="3" ref="S9:S72">IF(R9="",Q9,IF(AND(R9&gt;=5,R9&gt;Q9),R9,MAX(Q9,R9)))</f>
        <v>7</v>
      </c>
      <c r="T9" s="103">
        <v>4</v>
      </c>
      <c r="U9" s="288">
        <v>5</v>
      </c>
      <c r="V9" s="104">
        <f aca="true" t="shared" si="4" ref="V9:V72">IF(U9="",T9,IF(AND(U9&gt;=5,U9&gt;T9),U9,MAX(T9,U9)))</f>
        <v>5</v>
      </c>
      <c r="W9" s="103">
        <v>8</v>
      </c>
      <c r="X9" s="103"/>
      <c r="Y9" s="104">
        <f aca="true" t="shared" si="5" ref="Y9:Y72">IF(X9="",W9,IF(AND(X9&gt;=5,X9&gt;W9),X9,MAX(W9,X9)))</f>
        <v>8</v>
      </c>
      <c r="Z9" s="121">
        <f>ROUND(SUMPRODUCT(H9:Y9,$H$8:$Y$8)/SUMIF($H9:$Y9,"&lt;&gt;M",$H$8:$Y$8),2)</f>
        <v>5.23</v>
      </c>
      <c r="AA9" s="122" t="str">
        <f aca="true" t="shared" si="6" ref="AA9:AA40">IF(Z9&gt;=9,"Xuất sắc",IF(Z9&gt;=8,"Giỏi",IF(Z9&gt;=7,"Khá",IF(Z9&gt;=6,"TBK",IF(Z9&gt;=5,"TB",IF(Z9&gt;=4,"Yếu","Kém"))))))</f>
        <v>TB</v>
      </c>
    </row>
    <row r="10" spans="1:27" ht="20.25" customHeight="1">
      <c r="A10" s="84">
        <v>2</v>
      </c>
      <c r="B10" s="85" t="s">
        <v>21</v>
      </c>
      <c r="C10" s="86" t="s">
        <v>16</v>
      </c>
      <c r="D10" s="84" t="s">
        <v>20</v>
      </c>
      <c r="E10" s="87" t="s">
        <v>22</v>
      </c>
      <c r="F10" s="84" t="s">
        <v>23</v>
      </c>
      <c r="G10" s="88" t="s">
        <v>17</v>
      </c>
      <c r="H10" s="105">
        <v>3</v>
      </c>
      <c r="I10" s="289"/>
      <c r="J10" s="106">
        <f t="shared" si="0"/>
        <v>3</v>
      </c>
      <c r="K10" s="105">
        <v>7</v>
      </c>
      <c r="L10" s="105"/>
      <c r="M10" s="106">
        <f t="shared" si="1"/>
        <v>7</v>
      </c>
      <c r="N10" s="105">
        <v>6</v>
      </c>
      <c r="O10" s="105"/>
      <c r="P10" s="106">
        <f t="shared" si="2"/>
        <v>6</v>
      </c>
      <c r="Q10" s="105">
        <v>6</v>
      </c>
      <c r="R10" s="105"/>
      <c r="S10" s="106">
        <f t="shared" si="3"/>
        <v>6</v>
      </c>
      <c r="T10" s="105">
        <v>6</v>
      </c>
      <c r="U10" s="105"/>
      <c r="V10" s="106">
        <f t="shared" si="4"/>
        <v>6</v>
      </c>
      <c r="W10" s="105">
        <v>8</v>
      </c>
      <c r="X10" s="105"/>
      <c r="Y10" s="106">
        <f t="shared" si="5"/>
        <v>8</v>
      </c>
      <c r="Z10" s="123">
        <f aca="true" t="shared" si="7" ref="Z10:Z73">ROUND(SUMPRODUCT(H10:Y10,$H$8:$Y$8)/SUMIF($H10:$Y10,"&lt;&gt;M",$H$8:$Y$8),2)</f>
        <v>5.55</v>
      </c>
      <c r="AA10" s="124" t="str">
        <f t="shared" si="6"/>
        <v>TB</v>
      </c>
    </row>
    <row r="11" spans="1:27" ht="20.25" customHeight="1">
      <c r="A11" s="84">
        <v>3</v>
      </c>
      <c r="B11" s="85" t="s">
        <v>26</v>
      </c>
      <c r="C11" s="86" t="s">
        <v>16</v>
      </c>
      <c r="D11" s="84" t="s">
        <v>25</v>
      </c>
      <c r="E11" s="87" t="s">
        <v>27</v>
      </c>
      <c r="F11" s="84" t="s">
        <v>28</v>
      </c>
      <c r="G11" s="88" t="s">
        <v>17</v>
      </c>
      <c r="H11" s="105">
        <v>8</v>
      </c>
      <c r="I11" s="105"/>
      <c r="J11" s="106">
        <f t="shared" si="0"/>
        <v>8</v>
      </c>
      <c r="K11" s="105">
        <v>7</v>
      </c>
      <c r="L11" s="105"/>
      <c r="M11" s="106">
        <f t="shared" si="1"/>
        <v>7</v>
      </c>
      <c r="N11" s="105">
        <v>9</v>
      </c>
      <c r="O11" s="105"/>
      <c r="P11" s="106">
        <f t="shared" si="2"/>
        <v>9</v>
      </c>
      <c r="Q11" s="105">
        <v>6</v>
      </c>
      <c r="R11" s="105"/>
      <c r="S11" s="106">
        <f t="shared" si="3"/>
        <v>6</v>
      </c>
      <c r="T11" s="105">
        <v>7</v>
      </c>
      <c r="U11" s="105"/>
      <c r="V11" s="106">
        <f t="shared" si="4"/>
        <v>7</v>
      </c>
      <c r="W11" s="105">
        <v>8</v>
      </c>
      <c r="X11" s="105"/>
      <c r="Y11" s="106">
        <f t="shared" si="5"/>
        <v>8</v>
      </c>
      <c r="Z11" s="123">
        <f t="shared" si="7"/>
        <v>7.36</v>
      </c>
      <c r="AA11" s="124" t="str">
        <f t="shared" si="6"/>
        <v>Khá</v>
      </c>
    </row>
    <row r="12" spans="1:27" ht="20.25" customHeight="1">
      <c r="A12" s="84">
        <v>4</v>
      </c>
      <c r="B12" s="85" t="s">
        <v>30</v>
      </c>
      <c r="C12" s="86" t="s">
        <v>31</v>
      </c>
      <c r="D12" s="84" t="s">
        <v>29</v>
      </c>
      <c r="E12" s="87" t="s">
        <v>33</v>
      </c>
      <c r="F12" s="84" t="s">
        <v>34</v>
      </c>
      <c r="G12" s="88" t="s">
        <v>32</v>
      </c>
      <c r="H12" s="105">
        <v>8</v>
      </c>
      <c r="I12" s="105"/>
      <c r="J12" s="106">
        <f t="shared" si="0"/>
        <v>8</v>
      </c>
      <c r="K12" s="105">
        <v>7</v>
      </c>
      <c r="L12" s="105"/>
      <c r="M12" s="106">
        <f t="shared" si="1"/>
        <v>7</v>
      </c>
      <c r="N12" s="105">
        <v>9</v>
      </c>
      <c r="O12" s="105"/>
      <c r="P12" s="106">
        <f t="shared" si="2"/>
        <v>9</v>
      </c>
      <c r="Q12" s="105">
        <v>5</v>
      </c>
      <c r="R12" s="105"/>
      <c r="S12" s="106">
        <f t="shared" si="3"/>
        <v>5</v>
      </c>
      <c r="T12" s="105">
        <v>8</v>
      </c>
      <c r="U12" s="105"/>
      <c r="V12" s="106">
        <f t="shared" si="4"/>
        <v>8</v>
      </c>
      <c r="W12" s="105">
        <v>6</v>
      </c>
      <c r="X12" s="105"/>
      <c r="Y12" s="106">
        <f t="shared" si="5"/>
        <v>6</v>
      </c>
      <c r="Z12" s="123">
        <f t="shared" si="7"/>
        <v>7.27</v>
      </c>
      <c r="AA12" s="124" t="str">
        <f t="shared" si="6"/>
        <v>Khá</v>
      </c>
    </row>
    <row r="13" spans="1:27" ht="20.25" customHeight="1">
      <c r="A13" s="84">
        <v>5</v>
      </c>
      <c r="B13" s="85" t="s">
        <v>36</v>
      </c>
      <c r="C13" s="86" t="s">
        <v>37</v>
      </c>
      <c r="D13" s="84" t="s">
        <v>35</v>
      </c>
      <c r="E13" s="87" t="s">
        <v>38</v>
      </c>
      <c r="F13" s="84" t="s">
        <v>39</v>
      </c>
      <c r="G13" s="88" t="s">
        <v>17</v>
      </c>
      <c r="H13" s="105">
        <v>7</v>
      </c>
      <c r="I13" s="105"/>
      <c r="J13" s="106">
        <f t="shared" si="0"/>
        <v>7</v>
      </c>
      <c r="K13" s="105">
        <v>6</v>
      </c>
      <c r="L13" s="105"/>
      <c r="M13" s="106">
        <f t="shared" si="1"/>
        <v>6</v>
      </c>
      <c r="N13" s="105">
        <v>9</v>
      </c>
      <c r="O13" s="105"/>
      <c r="P13" s="106">
        <f t="shared" si="2"/>
        <v>9</v>
      </c>
      <c r="Q13" s="105">
        <v>5</v>
      </c>
      <c r="R13" s="105"/>
      <c r="S13" s="106">
        <f t="shared" si="3"/>
        <v>5</v>
      </c>
      <c r="T13" s="105">
        <v>5</v>
      </c>
      <c r="U13" s="105"/>
      <c r="V13" s="106">
        <f t="shared" si="4"/>
        <v>5</v>
      </c>
      <c r="W13" s="105">
        <v>8</v>
      </c>
      <c r="X13" s="105"/>
      <c r="Y13" s="106">
        <f t="shared" si="5"/>
        <v>8</v>
      </c>
      <c r="Z13" s="123">
        <f t="shared" si="7"/>
        <v>6.41</v>
      </c>
      <c r="AA13" s="124" t="str">
        <f t="shared" si="6"/>
        <v>TBK</v>
      </c>
    </row>
    <row r="14" spans="1:27" ht="20.25" customHeight="1">
      <c r="A14" s="84">
        <v>6</v>
      </c>
      <c r="B14" s="85" t="s">
        <v>41</v>
      </c>
      <c r="C14" s="86" t="s">
        <v>42</v>
      </c>
      <c r="D14" s="84" t="s">
        <v>40</v>
      </c>
      <c r="E14" s="87" t="s">
        <v>43</v>
      </c>
      <c r="F14" s="84" t="s">
        <v>39</v>
      </c>
      <c r="G14" s="88" t="s">
        <v>17</v>
      </c>
      <c r="H14" s="105">
        <v>0</v>
      </c>
      <c r="I14" s="289"/>
      <c r="J14" s="106">
        <f t="shared" si="0"/>
        <v>0</v>
      </c>
      <c r="K14" s="105">
        <v>0</v>
      </c>
      <c r="L14" s="289"/>
      <c r="M14" s="106">
        <f t="shared" si="1"/>
        <v>0</v>
      </c>
      <c r="N14" s="105">
        <v>0</v>
      </c>
      <c r="O14" s="105"/>
      <c r="P14" s="106">
        <f t="shared" si="2"/>
        <v>0</v>
      </c>
      <c r="Q14" s="105">
        <v>0</v>
      </c>
      <c r="R14" s="289"/>
      <c r="S14" s="106">
        <f t="shared" si="3"/>
        <v>0</v>
      </c>
      <c r="T14" s="105">
        <v>0</v>
      </c>
      <c r="U14" s="289"/>
      <c r="V14" s="106">
        <f t="shared" si="4"/>
        <v>0</v>
      </c>
      <c r="W14" s="105">
        <v>6</v>
      </c>
      <c r="X14" s="105"/>
      <c r="Y14" s="106">
        <f t="shared" si="5"/>
        <v>6</v>
      </c>
      <c r="Z14" s="123">
        <f t="shared" si="7"/>
        <v>0</v>
      </c>
      <c r="AA14" s="124" t="str">
        <f t="shared" si="6"/>
        <v>Kém</v>
      </c>
    </row>
    <row r="15" spans="1:27" ht="20.25" customHeight="1">
      <c r="A15" s="84">
        <v>7</v>
      </c>
      <c r="B15" s="85" t="s">
        <v>45</v>
      </c>
      <c r="C15" s="86" t="s">
        <v>42</v>
      </c>
      <c r="D15" s="84" t="s">
        <v>44</v>
      </c>
      <c r="E15" s="87" t="s">
        <v>46</v>
      </c>
      <c r="F15" s="84" t="s">
        <v>47</v>
      </c>
      <c r="G15" s="88" t="s">
        <v>17</v>
      </c>
      <c r="H15" s="105">
        <v>0</v>
      </c>
      <c r="I15" s="289"/>
      <c r="J15" s="106">
        <f t="shared" si="0"/>
        <v>0</v>
      </c>
      <c r="K15" s="105">
        <v>0</v>
      </c>
      <c r="L15" s="289"/>
      <c r="M15" s="106">
        <f t="shared" si="1"/>
        <v>0</v>
      </c>
      <c r="N15" s="105">
        <v>4</v>
      </c>
      <c r="O15" s="105"/>
      <c r="P15" s="106">
        <f t="shared" si="2"/>
        <v>4</v>
      </c>
      <c r="Q15" s="105">
        <v>5</v>
      </c>
      <c r="R15" s="105"/>
      <c r="S15" s="106">
        <f t="shared" si="3"/>
        <v>5</v>
      </c>
      <c r="T15" s="105">
        <v>3</v>
      </c>
      <c r="U15" s="289"/>
      <c r="V15" s="106">
        <f t="shared" si="4"/>
        <v>3</v>
      </c>
      <c r="W15" s="105">
        <v>8</v>
      </c>
      <c r="X15" s="105"/>
      <c r="Y15" s="106">
        <f t="shared" si="5"/>
        <v>8</v>
      </c>
      <c r="Z15" s="123">
        <f t="shared" si="7"/>
        <v>2.27</v>
      </c>
      <c r="AA15" s="124" t="str">
        <f t="shared" si="6"/>
        <v>Kém</v>
      </c>
    </row>
    <row r="16" spans="1:27" ht="20.25" customHeight="1">
      <c r="A16" s="84">
        <v>8</v>
      </c>
      <c r="B16" s="85" t="s">
        <v>49</v>
      </c>
      <c r="C16" s="86" t="s">
        <v>50</v>
      </c>
      <c r="D16" s="84" t="s">
        <v>48</v>
      </c>
      <c r="E16" s="87" t="s">
        <v>51</v>
      </c>
      <c r="F16" s="84" t="s">
        <v>52</v>
      </c>
      <c r="G16" s="88" t="s">
        <v>17</v>
      </c>
      <c r="H16" s="105">
        <v>3</v>
      </c>
      <c r="I16" s="289">
        <v>4</v>
      </c>
      <c r="J16" s="106">
        <f t="shared" si="0"/>
        <v>4</v>
      </c>
      <c r="K16" s="105">
        <v>6</v>
      </c>
      <c r="L16" s="105"/>
      <c r="M16" s="106">
        <f t="shared" si="1"/>
        <v>6</v>
      </c>
      <c r="N16" s="105">
        <v>5</v>
      </c>
      <c r="O16" s="105"/>
      <c r="P16" s="106">
        <f t="shared" si="2"/>
        <v>5</v>
      </c>
      <c r="Q16" s="105">
        <v>7</v>
      </c>
      <c r="R16" s="105"/>
      <c r="S16" s="106">
        <f t="shared" si="3"/>
        <v>7</v>
      </c>
      <c r="T16" s="105">
        <v>4</v>
      </c>
      <c r="U16" s="289">
        <v>7</v>
      </c>
      <c r="V16" s="106">
        <f t="shared" si="4"/>
        <v>7</v>
      </c>
      <c r="W16" s="105">
        <v>7</v>
      </c>
      <c r="X16" s="105"/>
      <c r="Y16" s="106">
        <f t="shared" si="5"/>
        <v>7</v>
      </c>
      <c r="Z16" s="123">
        <f t="shared" si="7"/>
        <v>5.73</v>
      </c>
      <c r="AA16" s="124" t="str">
        <f t="shared" si="6"/>
        <v>TB</v>
      </c>
    </row>
    <row r="17" spans="1:27" ht="20.25" customHeight="1">
      <c r="A17" s="84">
        <v>9</v>
      </c>
      <c r="B17" s="85" t="s">
        <v>54</v>
      </c>
      <c r="C17" s="86" t="s">
        <v>55</v>
      </c>
      <c r="D17" s="84" t="s">
        <v>53</v>
      </c>
      <c r="E17" s="87" t="s">
        <v>56</v>
      </c>
      <c r="F17" s="84" t="s">
        <v>57</v>
      </c>
      <c r="G17" s="88" t="s">
        <v>17</v>
      </c>
      <c r="H17" s="105">
        <v>5</v>
      </c>
      <c r="I17" s="105"/>
      <c r="J17" s="106">
        <f t="shared" si="0"/>
        <v>5</v>
      </c>
      <c r="K17" s="105">
        <v>4</v>
      </c>
      <c r="L17" s="289">
        <v>4</v>
      </c>
      <c r="M17" s="106">
        <f t="shared" si="1"/>
        <v>4</v>
      </c>
      <c r="N17" s="105">
        <v>6</v>
      </c>
      <c r="O17" s="105"/>
      <c r="P17" s="106">
        <f t="shared" si="2"/>
        <v>6</v>
      </c>
      <c r="Q17" s="105">
        <v>6</v>
      </c>
      <c r="R17" s="105"/>
      <c r="S17" s="106">
        <f t="shared" si="3"/>
        <v>6</v>
      </c>
      <c r="T17" s="105">
        <v>4</v>
      </c>
      <c r="U17" s="289">
        <v>6</v>
      </c>
      <c r="V17" s="106">
        <f t="shared" si="4"/>
        <v>6</v>
      </c>
      <c r="W17" s="105">
        <v>8</v>
      </c>
      <c r="X17" s="105"/>
      <c r="Y17" s="106">
        <f t="shared" si="5"/>
        <v>8</v>
      </c>
      <c r="Z17" s="123">
        <f t="shared" si="7"/>
        <v>5.32</v>
      </c>
      <c r="AA17" s="124" t="str">
        <f t="shared" si="6"/>
        <v>TB</v>
      </c>
    </row>
    <row r="18" spans="1:27" ht="20.25" customHeight="1">
      <c r="A18" s="84">
        <v>10</v>
      </c>
      <c r="B18" s="85" t="s">
        <v>59</v>
      </c>
      <c r="C18" s="86" t="s">
        <v>60</v>
      </c>
      <c r="D18" s="84" t="s">
        <v>58</v>
      </c>
      <c r="E18" s="87" t="s">
        <v>61</v>
      </c>
      <c r="F18" s="84" t="s">
        <v>62</v>
      </c>
      <c r="G18" s="88" t="s">
        <v>32</v>
      </c>
      <c r="H18" s="105">
        <v>7</v>
      </c>
      <c r="I18" s="105"/>
      <c r="J18" s="106">
        <f t="shared" si="0"/>
        <v>7</v>
      </c>
      <c r="K18" s="105">
        <v>7</v>
      </c>
      <c r="L18" s="105"/>
      <c r="M18" s="106">
        <f t="shared" si="1"/>
        <v>7</v>
      </c>
      <c r="N18" s="105">
        <v>9</v>
      </c>
      <c r="O18" s="105"/>
      <c r="P18" s="106">
        <f t="shared" si="2"/>
        <v>9</v>
      </c>
      <c r="Q18" s="105">
        <v>7</v>
      </c>
      <c r="R18" s="105"/>
      <c r="S18" s="106">
        <f t="shared" si="3"/>
        <v>7</v>
      </c>
      <c r="T18" s="105">
        <v>8</v>
      </c>
      <c r="U18" s="105"/>
      <c r="V18" s="106">
        <f t="shared" si="4"/>
        <v>8</v>
      </c>
      <c r="W18" s="105">
        <v>7</v>
      </c>
      <c r="X18" s="105"/>
      <c r="Y18" s="106">
        <f t="shared" si="5"/>
        <v>7</v>
      </c>
      <c r="Z18" s="123">
        <f t="shared" si="7"/>
        <v>7.5</v>
      </c>
      <c r="AA18" s="124" t="str">
        <f t="shared" si="6"/>
        <v>Khá</v>
      </c>
    </row>
    <row r="19" spans="1:27" ht="20.25" customHeight="1">
      <c r="A19" s="84">
        <v>11</v>
      </c>
      <c r="B19" s="85" t="s">
        <v>64</v>
      </c>
      <c r="C19" s="86" t="s">
        <v>65</v>
      </c>
      <c r="D19" s="84" t="s">
        <v>63</v>
      </c>
      <c r="E19" s="87" t="s">
        <v>43</v>
      </c>
      <c r="F19" s="84" t="s">
        <v>66</v>
      </c>
      <c r="G19" s="88" t="s">
        <v>17</v>
      </c>
      <c r="H19" s="105">
        <v>6</v>
      </c>
      <c r="I19" s="105"/>
      <c r="J19" s="106">
        <f t="shared" si="0"/>
        <v>6</v>
      </c>
      <c r="K19" s="105">
        <v>6</v>
      </c>
      <c r="L19" s="105"/>
      <c r="M19" s="106">
        <f t="shared" si="1"/>
        <v>6</v>
      </c>
      <c r="N19" s="105">
        <v>7</v>
      </c>
      <c r="O19" s="105"/>
      <c r="P19" s="106">
        <f t="shared" si="2"/>
        <v>7</v>
      </c>
      <c r="Q19" s="105">
        <v>5</v>
      </c>
      <c r="R19" s="105"/>
      <c r="S19" s="106">
        <f t="shared" si="3"/>
        <v>5</v>
      </c>
      <c r="T19" s="105">
        <v>8</v>
      </c>
      <c r="U19" s="105"/>
      <c r="V19" s="106">
        <f t="shared" si="4"/>
        <v>8</v>
      </c>
      <c r="W19" s="105">
        <v>8</v>
      </c>
      <c r="X19" s="105"/>
      <c r="Y19" s="106">
        <f t="shared" si="5"/>
        <v>8</v>
      </c>
      <c r="Z19" s="123">
        <f t="shared" si="7"/>
        <v>6.23</v>
      </c>
      <c r="AA19" s="124" t="str">
        <f t="shared" si="6"/>
        <v>TBK</v>
      </c>
    </row>
    <row r="20" spans="1:27" ht="20.25" customHeight="1">
      <c r="A20" s="84">
        <v>12</v>
      </c>
      <c r="B20" s="85" t="s">
        <v>68</v>
      </c>
      <c r="C20" s="86" t="s">
        <v>69</v>
      </c>
      <c r="D20" s="84" t="s">
        <v>67</v>
      </c>
      <c r="E20" s="87" t="s">
        <v>70</v>
      </c>
      <c r="F20" s="84" t="s">
        <v>23</v>
      </c>
      <c r="G20" s="88" t="s">
        <v>17</v>
      </c>
      <c r="H20" s="105">
        <v>0</v>
      </c>
      <c r="I20" s="289"/>
      <c r="J20" s="106">
        <f t="shared" si="0"/>
        <v>0</v>
      </c>
      <c r="K20" s="105">
        <v>5</v>
      </c>
      <c r="L20" s="105"/>
      <c r="M20" s="106">
        <f t="shared" si="1"/>
        <v>5</v>
      </c>
      <c r="N20" s="105">
        <v>7</v>
      </c>
      <c r="O20" s="105"/>
      <c r="P20" s="106">
        <f t="shared" si="2"/>
        <v>7</v>
      </c>
      <c r="Q20" s="105">
        <v>5</v>
      </c>
      <c r="R20" s="105"/>
      <c r="S20" s="106">
        <f t="shared" si="3"/>
        <v>5</v>
      </c>
      <c r="T20" s="105">
        <v>1</v>
      </c>
      <c r="U20" s="289">
        <v>1</v>
      </c>
      <c r="V20" s="106">
        <f t="shared" si="4"/>
        <v>1</v>
      </c>
      <c r="W20" s="105">
        <v>7</v>
      </c>
      <c r="X20" s="105"/>
      <c r="Y20" s="106">
        <f t="shared" si="5"/>
        <v>7</v>
      </c>
      <c r="Z20" s="123">
        <f t="shared" si="7"/>
        <v>3.68</v>
      </c>
      <c r="AA20" s="124" t="str">
        <f t="shared" si="6"/>
        <v>Kém</v>
      </c>
    </row>
    <row r="21" spans="1:27" ht="20.25" customHeight="1">
      <c r="A21" s="84">
        <v>13</v>
      </c>
      <c r="B21" s="85" t="s">
        <v>72</v>
      </c>
      <c r="C21" s="86" t="s">
        <v>73</v>
      </c>
      <c r="D21" s="84" t="s">
        <v>71</v>
      </c>
      <c r="E21" s="87" t="s">
        <v>74</v>
      </c>
      <c r="F21" s="84" t="s">
        <v>57</v>
      </c>
      <c r="G21" s="88" t="s">
        <v>17</v>
      </c>
      <c r="H21" s="105">
        <v>0</v>
      </c>
      <c r="I21" s="289"/>
      <c r="J21" s="106">
        <f t="shared" si="0"/>
        <v>0</v>
      </c>
      <c r="K21" s="105">
        <v>4</v>
      </c>
      <c r="L21" s="289">
        <v>4</v>
      </c>
      <c r="M21" s="106">
        <f t="shared" si="1"/>
        <v>4</v>
      </c>
      <c r="N21" s="105">
        <v>6</v>
      </c>
      <c r="O21" s="105"/>
      <c r="P21" s="106">
        <f t="shared" si="2"/>
        <v>6</v>
      </c>
      <c r="Q21" s="105">
        <v>7</v>
      </c>
      <c r="R21" s="105"/>
      <c r="S21" s="106">
        <f t="shared" si="3"/>
        <v>7</v>
      </c>
      <c r="T21" s="105">
        <v>5</v>
      </c>
      <c r="U21" s="105"/>
      <c r="V21" s="106">
        <f t="shared" si="4"/>
        <v>5</v>
      </c>
      <c r="W21" s="105">
        <v>7</v>
      </c>
      <c r="X21" s="105"/>
      <c r="Y21" s="106">
        <f t="shared" si="5"/>
        <v>7</v>
      </c>
      <c r="Z21" s="123">
        <f t="shared" si="7"/>
        <v>4.27</v>
      </c>
      <c r="AA21" s="124" t="str">
        <f t="shared" si="6"/>
        <v>Yếu</v>
      </c>
    </row>
    <row r="22" spans="1:27" ht="20.25" customHeight="1">
      <c r="A22" s="84">
        <v>14</v>
      </c>
      <c r="B22" s="85" t="s">
        <v>76</v>
      </c>
      <c r="C22" s="86" t="s">
        <v>77</v>
      </c>
      <c r="D22" s="84" t="s">
        <v>75</v>
      </c>
      <c r="E22" s="87" t="s">
        <v>78</v>
      </c>
      <c r="F22" s="84" t="s">
        <v>79</v>
      </c>
      <c r="G22" s="88" t="s">
        <v>17</v>
      </c>
      <c r="H22" s="105">
        <v>7</v>
      </c>
      <c r="I22" s="105"/>
      <c r="J22" s="106">
        <f t="shared" si="0"/>
        <v>7</v>
      </c>
      <c r="K22" s="105">
        <v>5</v>
      </c>
      <c r="L22" s="105"/>
      <c r="M22" s="106">
        <f t="shared" si="1"/>
        <v>5</v>
      </c>
      <c r="N22" s="105">
        <v>9</v>
      </c>
      <c r="O22" s="105"/>
      <c r="P22" s="106">
        <f t="shared" si="2"/>
        <v>9</v>
      </c>
      <c r="Q22" s="105">
        <v>6</v>
      </c>
      <c r="R22" s="105"/>
      <c r="S22" s="106">
        <f t="shared" si="3"/>
        <v>6</v>
      </c>
      <c r="T22" s="105">
        <v>1</v>
      </c>
      <c r="U22" s="289">
        <v>5</v>
      </c>
      <c r="V22" s="106">
        <f t="shared" si="4"/>
        <v>5</v>
      </c>
      <c r="W22" s="105">
        <v>8</v>
      </c>
      <c r="X22" s="105"/>
      <c r="Y22" s="106">
        <f t="shared" si="5"/>
        <v>8</v>
      </c>
      <c r="Z22" s="123">
        <f t="shared" si="7"/>
        <v>6.41</v>
      </c>
      <c r="AA22" s="124" t="str">
        <f t="shared" si="6"/>
        <v>TBK</v>
      </c>
    </row>
    <row r="23" spans="1:27" ht="20.25" customHeight="1">
      <c r="A23" s="84">
        <v>15</v>
      </c>
      <c r="B23" s="85" t="s">
        <v>81</v>
      </c>
      <c r="C23" s="86" t="s">
        <v>82</v>
      </c>
      <c r="D23" s="84" t="s">
        <v>80</v>
      </c>
      <c r="E23" s="87" t="s">
        <v>83</v>
      </c>
      <c r="F23" s="84" t="s">
        <v>84</v>
      </c>
      <c r="G23" s="88" t="s">
        <v>17</v>
      </c>
      <c r="H23" s="105">
        <v>0</v>
      </c>
      <c r="I23" s="289"/>
      <c r="J23" s="106">
        <f t="shared" si="0"/>
        <v>0</v>
      </c>
      <c r="K23" s="105">
        <v>0</v>
      </c>
      <c r="L23" s="289"/>
      <c r="M23" s="106">
        <f t="shared" si="1"/>
        <v>0</v>
      </c>
      <c r="N23" s="105">
        <v>0</v>
      </c>
      <c r="O23" s="105"/>
      <c r="P23" s="106">
        <f t="shared" si="2"/>
        <v>0</v>
      </c>
      <c r="Q23" s="105">
        <v>0</v>
      </c>
      <c r="R23" s="289"/>
      <c r="S23" s="106">
        <f t="shared" si="3"/>
        <v>0</v>
      </c>
      <c r="T23" s="105">
        <v>0</v>
      </c>
      <c r="U23" s="289"/>
      <c r="V23" s="106">
        <f t="shared" si="4"/>
        <v>0</v>
      </c>
      <c r="W23" s="105">
        <v>6</v>
      </c>
      <c r="X23" s="105"/>
      <c r="Y23" s="106">
        <f t="shared" si="5"/>
        <v>6</v>
      </c>
      <c r="Z23" s="123">
        <f t="shared" si="7"/>
        <v>0</v>
      </c>
      <c r="AA23" s="124" t="str">
        <f t="shared" si="6"/>
        <v>Kém</v>
      </c>
    </row>
    <row r="24" spans="1:27" ht="20.25" customHeight="1">
      <c r="A24" s="84">
        <v>16</v>
      </c>
      <c r="B24" s="85" t="s">
        <v>86</v>
      </c>
      <c r="C24" s="86" t="s">
        <v>82</v>
      </c>
      <c r="D24" s="84" t="s">
        <v>85</v>
      </c>
      <c r="E24" s="87" t="s">
        <v>87</v>
      </c>
      <c r="F24" s="84" t="s">
        <v>88</v>
      </c>
      <c r="G24" s="88" t="s">
        <v>17</v>
      </c>
      <c r="H24" s="105">
        <v>0</v>
      </c>
      <c r="I24" s="289"/>
      <c r="J24" s="106">
        <f t="shared" si="0"/>
        <v>0</v>
      </c>
      <c r="K24" s="105">
        <v>0</v>
      </c>
      <c r="L24" s="289"/>
      <c r="M24" s="106">
        <f t="shared" si="1"/>
        <v>0</v>
      </c>
      <c r="N24" s="105">
        <v>0</v>
      </c>
      <c r="O24" s="105"/>
      <c r="P24" s="106">
        <f t="shared" si="2"/>
        <v>0</v>
      </c>
      <c r="Q24" s="105">
        <v>0</v>
      </c>
      <c r="R24" s="289"/>
      <c r="S24" s="106">
        <f t="shared" si="3"/>
        <v>0</v>
      </c>
      <c r="T24" s="105">
        <v>0</v>
      </c>
      <c r="U24" s="289"/>
      <c r="V24" s="106">
        <f t="shared" si="4"/>
        <v>0</v>
      </c>
      <c r="W24" s="105">
        <v>0</v>
      </c>
      <c r="X24" s="105"/>
      <c r="Y24" s="106">
        <f t="shared" si="5"/>
        <v>0</v>
      </c>
      <c r="Z24" s="123">
        <f t="shared" si="7"/>
        <v>0</v>
      </c>
      <c r="AA24" s="124" t="str">
        <f t="shared" si="6"/>
        <v>Kém</v>
      </c>
    </row>
    <row r="25" spans="1:27" ht="20.25" customHeight="1">
      <c r="A25" s="84">
        <v>17</v>
      </c>
      <c r="B25" s="85" t="s">
        <v>90</v>
      </c>
      <c r="C25" s="86" t="s">
        <v>91</v>
      </c>
      <c r="D25" s="84" t="s">
        <v>89</v>
      </c>
      <c r="E25" s="87" t="s">
        <v>87</v>
      </c>
      <c r="F25" s="84" t="s">
        <v>57</v>
      </c>
      <c r="G25" s="88" t="s">
        <v>17</v>
      </c>
      <c r="H25" s="105">
        <v>7</v>
      </c>
      <c r="I25" s="105"/>
      <c r="J25" s="106">
        <f t="shared" si="0"/>
        <v>7</v>
      </c>
      <c r="K25" s="105">
        <v>7</v>
      </c>
      <c r="L25" s="105"/>
      <c r="M25" s="106">
        <f t="shared" si="1"/>
        <v>7</v>
      </c>
      <c r="N25" s="105">
        <v>10</v>
      </c>
      <c r="O25" s="105"/>
      <c r="P25" s="106">
        <f t="shared" si="2"/>
        <v>10</v>
      </c>
      <c r="Q25" s="105">
        <v>6</v>
      </c>
      <c r="R25" s="105"/>
      <c r="S25" s="106">
        <f t="shared" si="3"/>
        <v>6</v>
      </c>
      <c r="T25" s="105">
        <v>7</v>
      </c>
      <c r="U25" s="105"/>
      <c r="V25" s="106">
        <f t="shared" si="4"/>
        <v>7</v>
      </c>
      <c r="W25" s="105">
        <v>7</v>
      </c>
      <c r="X25" s="105"/>
      <c r="Y25" s="106">
        <f t="shared" si="5"/>
        <v>7</v>
      </c>
      <c r="Z25" s="123">
        <f t="shared" si="7"/>
        <v>7.32</v>
      </c>
      <c r="AA25" s="124" t="str">
        <f t="shared" si="6"/>
        <v>Khá</v>
      </c>
    </row>
    <row r="26" spans="1:27" ht="20.25" customHeight="1">
      <c r="A26" s="84">
        <v>18</v>
      </c>
      <c r="B26" s="85" t="s">
        <v>93</v>
      </c>
      <c r="C26" s="86" t="s">
        <v>94</v>
      </c>
      <c r="D26" s="84" t="s">
        <v>92</v>
      </c>
      <c r="E26" s="87" t="s">
        <v>95</v>
      </c>
      <c r="F26" s="84" t="s">
        <v>88</v>
      </c>
      <c r="G26" s="88" t="s">
        <v>17</v>
      </c>
      <c r="H26" s="105">
        <v>6</v>
      </c>
      <c r="I26" s="105"/>
      <c r="J26" s="106">
        <f t="shared" si="0"/>
        <v>6</v>
      </c>
      <c r="K26" s="105">
        <v>4</v>
      </c>
      <c r="L26" s="289"/>
      <c r="M26" s="106">
        <f t="shared" si="1"/>
        <v>4</v>
      </c>
      <c r="N26" s="105">
        <v>6</v>
      </c>
      <c r="O26" s="105"/>
      <c r="P26" s="106">
        <f t="shared" si="2"/>
        <v>6</v>
      </c>
      <c r="Q26" s="105">
        <v>7</v>
      </c>
      <c r="R26" s="105"/>
      <c r="S26" s="106">
        <f t="shared" si="3"/>
        <v>7</v>
      </c>
      <c r="T26" s="105">
        <v>5</v>
      </c>
      <c r="U26" s="105"/>
      <c r="V26" s="106">
        <f t="shared" si="4"/>
        <v>5</v>
      </c>
      <c r="W26" s="105">
        <v>8</v>
      </c>
      <c r="X26" s="105"/>
      <c r="Y26" s="106">
        <f t="shared" si="5"/>
        <v>8</v>
      </c>
      <c r="Z26" s="123">
        <f t="shared" si="7"/>
        <v>5.64</v>
      </c>
      <c r="AA26" s="124" t="str">
        <f t="shared" si="6"/>
        <v>TB</v>
      </c>
    </row>
    <row r="27" spans="1:27" ht="20.25" customHeight="1">
      <c r="A27" s="84">
        <v>19</v>
      </c>
      <c r="B27" s="85" t="s">
        <v>97</v>
      </c>
      <c r="C27" s="86" t="s">
        <v>94</v>
      </c>
      <c r="D27" s="84" t="s">
        <v>96</v>
      </c>
      <c r="E27" s="87" t="s">
        <v>95</v>
      </c>
      <c r="F27" s="84" t="s">
        <v>23</v>
      </c>
      <c r="G27" s="88" t="s">
        <v>17</v>
      </c>
      <c r="H27" s="105">
        <v>7</v>
      </c>
      <c r="I27" s="105"/>
      <c r="J27" s="106">
        <f t="shared" si="0"/>
        <v>7</v>
      </c>
      <c r="K27" s="105">
        <v>5</v>
      </c>
      <c r="L27" s="105"/>
      <c r="M27" s="106">
        <f t="shared" si="1"/>
        <v>5</v>
      </c>
      <c r="N27" s="105">
        <v>7</v>
      </c>
      <c r="O27" s="105"/>
      <c r="P27" s="106">
        <f t="shared" si="2"/>
        <v>7</v>
      </c>
      <c r="Q27" s="105">
        <v>6</v>
      </c>
      <c r="R27" s="105"/>
      <c r="S27" s="106">
        <f t="shared" si="3"/>
        <v>6</v>
      </c>
      <c r="T27" s="105">
        <v>3</v>
      </c>
      <c r="U27" s="289">
        <v>6</v>
      </c>
      <c r="V27" s="106">
        <f t="shared" si="4"/>
        <v>6</v>
      </c>
      <c r="W27" s="105">
        <v>6</v>
      </c>
      <c r="X27" s="105"/>
      <c r="Y27" s="106">
        <f t="shared" si="5"/>
        <v>6</v>
      </c>
      <c r="Z27" s="123">
        <f t="shared" si="7"/>
        <v>6.18</v>
      </c>
      <c r="AA27" s="124" t="str">
        <f t="shared" si="6"/>
        <v>TBK</v>
      </c>
    </row>
    <row r="28" spans="1:27" ht="20.25" customHeight="1">
      <c r="A28" s="84">
        <v>20</v>
      </c>
      <c r="B28" s="85" t="s">
        <v>99</v>
      </c>
      <c r="C28" s="86" t="s">
        <v>94</v>
      </c>
      <c r="D28" s="84" t="s">
        <v>98</v>
      </c>
      <c r="E28" s="87" t="s">
        <v>83</v>
      </c>
      <c r="F28" s="84" t="s">
        <v>100</v>
      </c>
      <c r="G28" s="88" t="s">
        <v>17</v>
      </c>
      <c r="H28" s="105">
        <v>6</v>
      </c>
      <c r="I28" s="105"/>
      <c r="J28" s="106">
        <f t="shared" si="0"/>
        <v>6</v>
      </c>
      <c r="K28" s="105">
        <v>6</v>
      </c>
      <c r="L28" s="105"/>
      <c r="M28" s="106">
        <f t="shared" si="1"/>
        <v>6</v>
      </c>
      <c r="N28" s="105">
        <v>7</v>
      </c>
      <c r="O28" s="105"/>
      <c r="P28" s="106">
        <f t="shared" si="2"/>
        <v>7</v>
      </c>
      <c r="Q28" s="105">
        <v>3</v>
      </c>
      <c r="R28" s="289">
        <v>5</v>
      </c>
      <c r="S28" s="106">
        <f t="shared" si="3"/>
        <v>5</v>
      </c>
      <c r="T28" s="105">
        <v>5</v>
      </c>
      <c r="U28" s="105"/>
      <c r="V28" s="106">
        <f t="shared" si="4"/>
        <v>5</v>
      </c>
      <c r="W28" s="105">
        <v>9</v>
      </c>
      <c r="X28" s="105"/>
      <c r="Y28" s="106">
        <f t="shared" si="5"/>
        <v>9</v>
      </c>
      <c r="Z28" s="123">
        <f t="shared" si="7"/>
        <v>5.82</v>
      </c>
      <c r="AA28" s="124" t="str">
        <f t="shared" si="6"/>
        <v>TB</v>
      </c>
    </row>
    <row r="29" spans="1:27" ht="20.25" customHeight="1">
      <c r="A29" s="84">
        <v>21</v>
      </c>
      <c r="B29" s="85" t="s">
        <v>102</v>
      </c>
      <c r="C29" s="86" t="s">
        <v>103</v>
      </c>
      <c r="D29" s="84" t="s">
        <v>101</v>
      </c>
      <c r="E29" s="87" t="s">
        <v>104</v>
      </c>
      <c r="F29" s="84" t="s">
        <v>105</v>
      </c>
      <c r="G29" s="88" t="s">
        <v>17</v>
      </c>
      <c r="H29" s="105">
        <v>7</v>
      </c>
      <c r="I29" s="105"/>
      <c r="J29" s="106">
        <f t="shared" si="0"/>
        <v>7</v>
      </c>
      <c r="K29" s="105">
        <v>5</v>
      </c>
      <c r="L29" s="105"/>
      <c r="M29" s="106">
        <f t="shared" si="1"/>
        <v>5</v>
      </c>
      <c r="N29" s="105">
        <v>8</v>
      </c>
      <c r="O29" s="105"/>
      <c r="P29" s="106">
        <f t="shared" si="2"/>
        <v>8</v>
      </c>
      <c r="Q29" s="105">
        <v>6</v>
      </c>
      <c r="R29" s="105"/>
      <c r="S29" s="106">
        <f t="shared" si="3"/>
        <v>6</v>
      </c>
      <c r="T29" s="105">
        <v>8</v>
      </c>
      <c r="U29" s="105"/>
      <c r="V29" s="106">
        <f t="shared" si="4"/>
        <v>8</v>
      </c>
      <c r="W29" s="105">
        <v>8</v>
      </c>
      <c r="X29" s="105"/>
      <c r="Y29" s="106">
        <f t="shared" si="5"/>
        <v>8</v>
      </c>
      <c r="Z29" s="123">
        <f t="shared" si="7"/>
        <v>6.64</v>
      </c>
      <c r="AA29" s="124" t="str">
        <f t="shared" si="6"/>
        <v>TBK</v>
      </c>
    </row>
    <row r="30" spans="1:27" ht="20.25" customHeight="1">
      <c r="A30" s="84">
        <v>22</v>
      </c>
      <c r="B30" s="85" t="s">
        <v>107</v>
      </c>
      <c r="C30" s="86" t="s">
        <v>103</v>
      </c>
      <c r="D30" s="84" t="s">
        <v>106</v>
      </c>
      <c r="E30" s="87" t="s">
        <v>108</v>
      </c>
      <c r="F30" s="84" t="s">
        <v>109</v>
      </c>
      <c r="G30" s="88" t="s">
        <v>17</v>
      </c>
      <c r="H30" s="105">
        <v>6</v>
      </c>
      <c r="I30" s="105"/>
      <c r="J30" s="106">
        <f t="shared" si="0"/>
        <v>6</v>
      </c>
      <c r="K30" s="105">
        <v>6</v>
      </c>
      <c r="L30" s="105"/>
      <c r="M30" s="106">
        <f t="shared" si="1"/>
        <v>6</v>
      </c>
      <c r="N30" s="105">
        <v>7</v>
      </c>
      <c r="O30" s="105"/>
      <c r="P30" s="106">
        <f t="shared" si="2"/>
        <v>7</v>
      </c>
      <c r="Q30" s="105">
        <v>3</v>
      </c>
      <c r="R30" s="289">
        <v>6</v>
      </c>
      <c r="S30" s="106">
        <f t="shared" si="3"/>
        <v>6</v>
      </c>
      <c r="T30" s="105">
        <v>3</v>
      </c>
      <c r="U30" s="289">
        <v>6</v>
      </c>
      <c r="V30" s="106">
        <f t="shared" si="4"/>
        <v>6</v>
      </c>
      <c r="W30" s="105">
        <v>8</v>
      </c>
      <c r="X30" s="105"/>
      <c r="Y30" s="106">
        <f t="shared" si="5"/>
        <v>8</v>
      </c>
      <c r="Z30" s="123">
        <f t="shared" si="7"/>
        <v>6.18</v>
      </c>
      <c r="AA30" s="124" t="str">
        <f t="shared" si="6"/>
        <v>TBK</v>
      </c>
    </row>
    <row r="31" spans="1:27" ht="20.25" customHeight="1">
      <c r="A31" s="84">
        <v>23</v>
      </c>
      <c r="B31" s="85" t="s">
        <v>111</v>
      </c>
      <c r="C31" s="86" t="s">
        <v>112</v>
      </c>
      <c r="D31" s="84" t="s">
        <v>110</v>
      </c>
      <c r="E31" s="87" t="s">
        <v>113</v>
      </c>
      <c r="F31" s="84" t="s">
        <v>114</v>
      </c>
      <c r="G31" s="88" t="s">
        <v>17</v>
      </c>
      <c r="H31" s="105">
        <v>3</v>
      </c>
      <c r="I31" s="290">
        <v>4</v>
      </c>
      <c r="J31" s="106">
        <f t="shared" si="0"/>
        <v>4</v>
      </c>
      <c r="K31" s="105">
        <v>5</v>
      </c>
      <c r="L31" s="84"/>
      <c r="M31" s="106">
        <f t="shared" si="1"/>
        <v>5</v>
      </c>
      <c r="N31" s="105">
        <v>8</v>
      </c>
      <c r="O31" s="84"/>
      <c r="P31" s="106">
        <f t="shared" si="2"/>
        <v>8</v>
      </c>
      <c r="Q31" s="105">
        <v>6</v>
      </c>
      <c r="R31" s="84"/>
      <c r="S31" s="106">
        <f t="shared" si="3"/>
        <v>6</v>
      </c>
      <c r="T31" s="105">
        <v>3</v>
      </c>
      <c r="U31" s="290">
        <v>6</v>
      </c>
      <c r="V31" s="106">
        <f t="shared" si="4"/>
        <v>6</v>
      </c>
      <c r="W31" s="105">
        <v>5</v>
      </c>
      <c r="X31" s="84"/>
      <c r="Y31" s="106">
        <f t="shared" si="5"/>
        <v>5</v>
      </c>
      <c r="Z31" s="123">
        <f t="shared" si="7"/>
        <v>5.68</v>
      </c>
      <c r="AA31" s="124" t="str">
        <f t="shared" si="6"/>
        <v>TB</v>
      </c>
    </row>
    <row r="32" spans="1:27" ht="20.25" customHeight="1">
      <c r="A32" s="84">
        <v>24</v>
      </c>
      <c r="B32" s="85" t="s">
        <v>116</v>
      </c>
      <c r="C32" s="86" t="s">
        <v>112</v>
      </c>
      <c r="D32" s="84" t="s">
        <v>115</v>
      </c>
      <c r="E32" s="87" t="s">
        <v>117</v>
      </c>
      <c r="F32" s="84" t="s">
        <v>23</v>
      </c>
      <c r="G32" s="88" t="s">
        <v>17</v>
      </c>
      <c r="H32" s="105">
        <v>6</v>
      </c>
      <c r="I32" s="84"/>
      <c r="J32" s="106">
        <f t="shared" si="0"/>
        <v>6</v>
      </c>
      <c r="K32" s="105">
        <v>6</v>
      </c>
      <c r="L32" s="84"/>
      <c r="M32" s="106">
        <f t="shared" si="1"/>
        <v>6</v>
      </c>
      <c r="N32" s="105">
        <v>8</v>
      </c>
      <c r="O32" s="84"/>
      <c r="P32" s="106">
        <f t="shared" si="2"/>
        <v>8</v>
      </c>
      <c r="Q32" s="105">
        <v>7</v>
      </c>
      <c r="R32" s="84"/>
      <c r="S32" s="106">
        <f t="shared" si="3"/>
        <v>7</v>
      </c>
      <c r="T32" s="105">
        <v>3</v>
      </c>
      <c r="U32" s="290">
        <v>5</v>
      </c>
      <c r="V32" s="106">
        <f t="shared" si="4"/>
        <v>5</v>
      </c>
      <c r="W32" s="105">
        <v>8</v>
      </c>
      <c r="X32" s="84"/>
      <c r="Y32" s="106">
        <f t="shared" si="5"/>
        <v>8</v>
      </c>
      <c r="Z32" s="123">
        <f t="shared" si="7"/>
        <v>6.45</v>
      </c>
      <c r="AA32" s="124" t="str">
        <f t="shared" si="6"/>
        <v>TBK</v>
      </c>
    </row>
    <row r="33" spans="1:27" ht="20.25" customHeight="1">
      <c r="A33" s="84">
        <v>25</v>
      </c>
      <c r="B33" s="85" t="s">
        <v>119</v>
      </c>
      <c r="C33" s="86" t="s">
        <v>120</v>
      </c>
      <c r="D33" s="84" t="s">
        <v>118</v>
      </c>
      <c r="E33" s="87" t="s">
        <v>121</v>
      </c>
      <c r="F33" s="84" t="s">
        <v>57</v>
      </c>
      <c r="G33" s="88" t="s">
        <v>17</v>
      </c>
      <c r="H33" s="105">
        <v>6</v>
      </c>
      <c r="I33" s="84"/>
      <c r="J33" s="106">
        <f t="shared" si="0"/>
        <v>6</v>
      </c>
      <c r="K33" s="105">
        <v>8</v>
      </c>
      <c r="L33" s="84"/>
      <c r="M33" s="106">
        <f t="shared" si="1"/>
        <v>8</v>
      </c>
      <c r="N33" s="105">
        <v>9</v>
      </c>
      <c r="O33" s="84"/>
      <c r="P33" s="106">
        <f t="shared" si="2"/>
        <v>9</v>
      </c>
      <c r="Q33" s="105">
        <v>7</v>
      </c>
      <c r="R33" s="84"/>
      <c r="S33" s="106">
        <f t="shared" si="3"/>
        <v>7</v>
      </c>
      <c r="T33" s="105">
        <v>6</v>
      </c>
      <c r="U33" s="84"/>
      <c r="V33" s="106">
        <f t="shared" si="4"/>
        <v>6</v>
      </c>
      <c r="W33" s="105">
        <v>6</v>
      </c>
      <c r="X33" s="84"/>
      <c r="Y33" s="106">
        <f t="shared" si="5"/>
        <v>6</v>
      </c>
      <c r="Z33" s="123">
        <f t="shared" si="7"/>
        <v>7.23</v>
      </c>
      <c r="AA33" s="124" t="str">
        <f t="shared" si="6"/>
        <v>Khá</v>
      </c>
    </row>
    <row r="34" spans="1:27" ht="20.25" customHeight="1">
      <c r="A34" s="84">
        <v>26</v>
      </c>
      <c r="B34" s="85" t="s">
        <v>123</v>
      </c>
      <c r="C34" s="86" t="s">
        <v>120</v>
      </c>
      <c r="D34" s="84" t="s">
        <v>122</v>
      </c>
      <c r="E34" s="87" t="s">
        <v>124</v>
      </c>
      <c r="F34" s="84" t="s">
        <v>57</v>
      </c>
      <c r="G34" s="88" t="s">
        <v>17</v>
      </c>
      <c r="H34" s="105">
        <v>6</v>
      </c>
      <c r="I34" s="84"/>
      <c r="J34" s="106">
        <f t="shared" si="0"/>
        <v>6</v>
      </c>
      <c r="K34" s="105">
        <v>7</v>
      </c>
      <c r="L34" s="84"/>
      <c r="M34" s="106">
        <f t="shared" si="1"/>
        <v>7</v>
      </c>
      <c r="N34" s="105">
        <v>8</v>
      </c>
      <c r="O34" s="84"/>
      <c r="P34" s="106">
        <f t="shared" si="2"/>
        <v>8</v>
      </c>
      <c r="Q34" s="105">
        <v>6</v>
      </c>
      <c r="R34" s="84"/>
      <c r="S34" s="106">
        <f t="shared" si="3"/>
        <v>6</v>
      </c>
      <c r="T34" s="105">
        <v>5</v>
      </c>
      <c r="U34" s="84"/>
      <c r="V34" s="106">
        <f t="shared" si="4"/>
        <v>5</v>
      </c>
      <c r="W34" s="105">
        <v>7</v>
      </c>
      <c r="X34" s="84"/>
      <c r="Y34" s="106">
        <f t="shared" si="5"/>
        <v>7</v>
      </c>
      <c r="Z34" s="123">
        <f t="shared" si="7"/>
        <v>6.45</v>
      </c>
      <c r="AA34" s="124" t="str">
        <f t="shared" si="6"/>
        <v>TBK</v>
      </c>
    </row>
    <row r="35" spans="1:27" ht="20.25" customHeight="1">
      <c r="A35" s="84">
        <v>27</v>
      </c>
      <c r="B35" s="85" t="s">
        <v>126</v>
      </c>
      <c r="C35" s="86" t="s">
        <v>120</v>
      </c>
      <c r="D35" s="84" t="s">
        <v>125</v>
      </c>
      <c r="E35" s="87" t="s">
        <v>22</v>
      </c>
      <c r="F35" s="84" t="s">
        <v>127</v>
      </c>
      <c r="G35" s="88" t="s">
        <v>17</v>
      </c>
      <c r="H35" s="105">
        <v>7</v>
      </c>
      <c r="I35" s="84"/>
      <c r="J35" s="106">
        <f t="shared" si="0"/>
        <v>7</v>
      </c>
      <c r="K35" s="105">
        <v>6</v>
      </c>
      <c r="L35" s="84"/>
      <c r="M35" s="106">
        <f t="shared" si="1"/>
        <v>6</v>
      </c>
      <c r="N35" s="105">
        <v>9</v>
      </c>
      <c r="O35" s="84"/>
      <c r="P35" s="106">
        <f t="shared" si="2"/>
        <v>9</v>
      </c>
      <c r="Q35" s="105">
        <v>7</v>
      </c>
      <c r="R35" s="84"/>
      <c r="S35" s="106">
        <f t="shared" si="3"/>
        <v>7</v>
      </c>
      <c r="T35" s="105">
        <v>6</v>
      </c>
      <c r="U35" s="84"/>
      <c r="V35" s="106">
        <f t="shared" si="4"/>
        <v>6</v>
      </c>
      <c r="W35" s="105">
        <v>7</v>
      </c>
      <c r="X35" s="84"/>
      <c r="Y35" s="106">
        <f t="shared" si="5"/>
        <v>7</v>
      </c>
      <c r="Z35" s="123">
        <f t="shared" si="7"/>
        <v>7</v>
      </c>
      <c r="AA35" s="124" t="str">
        <f t="shared" si="6"/>
        <v>Khá</v>
      </c>
    </row>
    <row r="36" spans="1:27" ht="20.25" customHeight="1">
      <c r="A36" s="84">
        <v>28</v>
      </c>
      <c r="B36" s="85" t="s">
        <v>129</v>
      </c>
      <c r="C36" s="86" t="s">
        <v>130</v>
      </c>
      <c r="D36" s="84" t="s">
        <v>128</v>
      </c>
      <c r="E36" s="87" t="s">
        <v>131</v>
      </c>
      <c r="F36" s="84" t="s">
        <v>39</v>
      </c>
      <c r="G36" s="88" t="s">
        <v>17</v>
      </c>
      <c r="H36" s="105">
        <v>7</v>
      </c>
      <c r="I36" s="84"/>
      <c r="J36" s="106">
        <f t="shared" si="0"/>
        <v>7</v>
      </c>
      <c r="K36" s="105">
        <v>7</v>
      </c>
      <c r="L36" s="84"/>
      <c r="M36" s="106">
        <f t="shared" si="1"/>
        <v>7</v>
      </c>
      <c r="N36" s="105">
        <v>6</v>
      </c>
      <c r="O36" s="84"/>
      <c r="P36" s="106">
        <f t="shared" si="2"/>
        <v>6</v>
      </c>
      <c r="Q36" s="105">
        <v>6</v>
      </c>
      <c r="R36" s="84"/>
      <c r="S36" s="106">
        <f t="shared" si="3"/>
        <v>6</v>
      </c>
      <c r="T36" s="105">
        <v>6</v>
      </c>
      <c r="U36" s="84"/>
      <c r="V36" s="106">
        <f t="shared" si="4"/>
        <v>6</v>
      </c>
      <c r="W36" s="105">
        <v>0</v>
      </c>
      <c r="X36" s="84"/>
      <c r="Y36" s="106">
        <f t="shared" si="5"/>
        <v>0</v>
      </c>
      <c r="Z36" s="123">
        <f t="shared" si="7"/>
        <v>6.45</v>
      </c>
      <c r="AA36" s="124" t="str">
        <f t="shared" si="6"/>
        <v>TBK</v>
      </c>
    </row>
    <row r="37" spans="1:27" ht="20.25" customHeight="1">
      <c r="A37" s="84">
        <v>29</v>
      </c>
      <c r="B37" s="85" t="s">
        <v>133</v>
      </c>
      <c r="C37" s="86" t="s">
        <v>134</v>
      </c>
      <c r="D37" s="84" t="s">
        <v>132</v>
      </c>
      <c r="E37" s="87" t="s">
        <v>135</v>
      </c>
      <c r="F37" s="84" t="s">
        <v>136</v>
      </c>
      <c r="G37" s="88" t="s">
        <v>17</v>
      </c>
      <c r="H37" s="105">
        <v>4</v>
      </c>
      <c r="I37" s="290">
        <v>6</v>
      </c>
      <c r="J37" s="106">
        <f t="shared" si="0"/>
        <v>6</v>
      </c>
      <c r="K37" s="105">
        <v>6</v>
      </c>
      <c r="L37" s="84"/>
      <c r="M37" s="106">
        <f t="shared" si="1"/>
        <v>6</v>
      </c>
      <c r="N37" s="105">
        <v>6</v>
      </c>
      <c r="O37" s="84"/>
      <c r="P37" s="106">
        <f t="shared" si="2"/>
        <v>6</v>
      </c>
      <c r="Q37" s="105">
        <v>4</v>
      </c>
      <c r="R37" s="290">
        <v>5</v>
      </c>
      <c r="S37" s="106">
        <f t="shared" si="3"/>
        <v>5</v>
      </c>
      <c r="T37" s="105">
        <v>7</v>
      </c>
      <c r="U37" s="84"/>
      <c r="V37" s="106">
        <f t="shared" si="4"/>
        <v>7</v>
      </c>
      <c r="W37" s="105">
        <v>7</v>
      </c>
      <c r="X37" s="84"/>
      <c r="Y37" s="106">
        <f t="shared" si="5"/>
        <v>7</v>
      </c>
      <c r="Z37" s="123">
        <f t="shared" si="7"/>
        <v>5.91</v>
      </c>
      <c r="AA37" s="124" t="str">
        <f t="shared" si="6"/>
        <v>TB</v>
      </c>
    </row>
    <row r="38" spans="1:27" ht="20.25" customHeight="1">
      <c r="A38" s="84">
        <v>30</v>
      </c>
      <c r="B38" s="85" t="s">
        <v>138</v>
      </c>
      <c r="C38" s="86" t="s">
        <v>139</v>
      </c>
      <c r="D38" s="84" t="s">
        <v>137</v>
      </c>
      <c r="E38" s="87" t="s">
        <v>140</v>
      </c>
      <c r="F38" s="84" t="s">
        <v>79</v>
      </c>
      <c r="G38" s="88" t="s">
        <v>17</v>
      </c>
      <c r="H38" s="105">
        <v>0</v>
      </c>
      <c r="I38" s="290"/>
      <c r="J38" s="106">
        <f t="shared" si="0"/>
        <v>0</v>
      </c>
      <c r="K38" s="105">
        <v>7</v>
      </c>
      <c r="L38" s="84"/>
      <c r="M38" s="106">
        <f t="shared" si="1"/>
        <v>7</v>
      </c>
      <c r="N38" s="105">
        <v>5</v>
      </c>
      <c r="O38" s="84"/>
      <c r="P38" s="106">
        <f t="shared" si="2"/>
        <v>5</v>
      </c>
      <c r="Q38" s="105">
        <v>5</v>
      </c>
      <c r="R38" s="84"/>
      <c r="S38" s="106">
        <f t="shared" si="3"/>
        <v>5</v>
      </c>
      <c r="T38" s="105">
        <v>4</v>
      </c>
      <c r="U38" s="290"/>
      <c r="V38" s="106">
        <f t="shared" si="4"/>
        <v>4</v>
      </c>
      <c r="W38" s="105">
        <v>8</v>
      </c>
      <c r="X38" s="84"/>
      <c r="Y38" s="106">
        <f t="shared" si="5"/>
        <v>8</v>
      </c>
      <c r="Z38" s="123">
        <f t="shared" si="7"/>
        <v>4.18</v>
      </c>
      <c r="AA38" s="124" t="str">
        <f t="shared" si="6"/>
        <v>Yếu</v>
      </c>
    </row>
    <row r="39" spans="1:27" ht="20.25" customHeight="1">
      <c r="A39" s="84">
        <v>31</v>
      </c>
      <c r="B39" s="85" t="s">
        <v>142</v>
      </c>
      <c r="C39" s="86" t="s">
        <v>143</v>
      </c>
      <c r="D39" s="84" t="s">
        <v>141</v>
      </c>
      <c r="E39" s="87" t="s">
        <v>144</v>
      </c>
      <c r="F39" s="84" t="s">
        <v>23</v>
      </c>
      <c r="G39" s="88" t="s">
        <v>17</v>
      </c>
      <c r="H39" s="105">
        <v>8</v>
      </c>
      <c r="I39" s="84"/>
      <c r="J39" s="106">
        <f t="shared" si="0"/>
        <v>8</v>
      </c>
      <c r="K39" s="105">
        <v>7</v>
      </c>
      <c r="L39" s="84"/>
      <c r="M39" s="106">
        <f t="shared" si="1"/>
        <v>7</v>
      </c>
      <c r="N39" s="105">
        <v>9</v>
      </c>
      <c r="O39" s="84"/>
      <c r="P39" s="106">
        <f t="shared" si="2"/>
        <v>9</v>
      </c>
      <c r="Q39" s="105">
        <v>6</v>
      </c>
      <c r="R39" s="84"/>
      <c r="S39" s="106">
        <f t="shared" si="3"/>
        <v>6</v>
      </c>
      <c r="T39" s="105">
        <v>6</v>
      </c>
      <c r="U39" s="84"/>
      <c r="V39" s="106">
        <f t="shared" si="4"/>
        <v>6</v>
      </c>
      <c r="W39" s="105">
        <v>8</v>
      </c>
      <c r="X39" s="84"/>
      <c r="Y39" s="106">
        <f t="shared" si="5"/>
        <v>8</v>
      </c>
      <c r="Z39" s="123">
        <f t="shared" si="7"/>
        <v>7.23</v>
      </c>
      <c r="AA39" s="124" t="str">
        <f t="shared" si="6"/>
        <v>Khá</v>
      </c>
    </row>
    <row r="40" spans="1:27" ht="20.25" customHeight="1">
      <c r="A40" s="84">
        <v>32</v>
      </c>
      <c r="B40" s="85" t="s">
        <v>146</v>
      </c>
      <c r="C40" s="86" t="s">
        <v>143</v>
      </c>
      <c r="D40" s="84" t="s">
        <v>145</v>
      </c>
      <c r="E40" s="87" t="s">
        <v>147</v>
      </c>
      <c r="F40" s="84" t="s">
        <v>148</v>
      </c>
      <c r="G40" s="88" t="s">
        <v>17</v>
      </c>
      <c r="H40" s="105">
        <v>3</v>
      </c>
      <c r="I40" s="290">
        <v>5</v>
      </c>
      <c r="J40" s="106">
        <f t="shared" si="0"/>
        <v>5</v>
      </c>
      <c r="K40" s="105">
        <v>7</v>
      </c>
      <c r="L40" s="84"/>
      <c r="M40" s="106">
        <f t="shared" si="1"/>
        <v>7</v>
      </c>
      <c r="N40" s="105">
        <v>10</v>
      </c>
      <c r="O40" s="84"/>
      <c r="P40" s="106">
        <f t="shared" si="2"/>
        <v>10</v>
      </c>
      <c r="Q40" s="105">
        <v>6</v>
      </c>
      <c r="R40" s="84"/>
      <c r="S40" s="106">
        <f t="shared" si="3"/>
        <v>6</v>
      </c>
      <c r="T40" s="105">
        <v>6</v>
      </c>
      <c r="U40" s="84"/>
      <c r="V40" s="106">
        <f t="shared" si="4"/>
        <v>6</v>
      </c>
      <c r="W40" s="105">
        <v>8</v>
      </c>
      <c r="X40" s="84"/>
      <c r="Y40" s="106">
        <f t="shared" si="5"/>
        <v>8</v>
      </c>
      <c r="Z40" s="123">
        <f t="shared" si="7"/>
        <v>6.73</v>
      </c>
      <c r="AA40" s="124" t="str">
        <f t="shared" si="6"/>
        <v>TBK</v>
      </c>
    </row>
    <row r="41" spans="1:27" ht="20.25" customHeight="1">
      <c r="A41" s="84">
        <v>33</v>
      </c>
      <c r="B41" s="85" t="s">
        <v>150</v>
      </c>
      <c r="C41" s="86" t="s">
        <v>151</v>
      </c>
      <c r="D41" s="84" t="s">
        <v>149</v>
      </c>
      <c r="E41" s="87" t="s">
        <v>74</v>
      </c>
      <c r="F41" s="84" t="s">
        <v>152</v>
      </c>
      <c r="G41" s="88" t="s">
        <v>17</v>
      </c>
      <c r="H41" s="105">
        <v>5</v>
      </c>
      <c r="I41" s="84"/>
      <c r="J41" s="106">
        <f aca="true" t="shared" si="8" ref="J41:J72">IF(I41="",H41,IF(AND(I41&gt;=5,I41&gt;H41),I41,MAX(H41,I41)))</f>
        <v>5</v>
      </c>
      <c r="K41" s="105">
        <v>7</v>
      </c>
      <c r="L41" s="84"/>
      <c r="M41" s="106">
        <f t="shared" si="1"/>
        <v>7</v>
      </c>
      <c r="N41" s="105">
        <v>8</v>
      </c>
      <c r="O41" s="84"/>
      <c r="P41" s="106">
        <f t="shared" si="2"/>
        <v>8</v>
      </c>
      <c r="Q41" s="105">
        <v>6</v>
      </c>
      <c r="R41" s="84"/>
      <c r="S41" s="106">
        <f t="shared" si="3"/>
        <v>6</v>
      </c>
      <c r="T41" s="105">
        <v>7</v>
      </c>
      <c r="U41" s="84"/>
      <c r="V41" s="106">
        <f t="shared" si="4"/>
        <v>7</v>
      </c>
      <c r="W41" s="105">
        <v>6</v>
      </c>
      <c r="X41" s="84"/>
      <c r="Y41" s="106">
        <f t="shared" si="5"/>
        <v>6</v>
      </c>
      <c r="Z41" s="123">
        <f t="shared" si="7"/>
        <v>6.5</v>
      </c>
      <c r="AA41" s="124" t="str">
        <f aca="true" t="shared" si="9" ref="AA41:AA72">IF(Z41&gt;=9,"Xuất sắc",IF(Z41&gt;=8,"Giỏi",IF(Z41&gt;=7,"Khá",IF(Z41&gt;=6,"TBK",IF(Z41&gt;=5,"TB",IF(Z41&gt;=4,"Yếu","Kém"))))))</f>
        <v>TBK</v>
      </c>
    </row>
    <row r="42" spans="1:27" ht="20.25" customHeight="1">
      <c r="A42" s="84">
        <v>34</v>
      </c>
      <c r="B42" s="85" t="s">
        <v>154</v>
      </c>
      <c r="C42" s="86" t="s">
        <v>155</v>
      </c>
      <c r="D42" s="84" t="s">
        <v>153</v>
      </c>
      <c r="E42" s="87" t="s">
        <v>156</v>
      </c>
      <c r="F42" s="84" t="s">
        <v>157</v>
      </c>
      <c r="G42" s="88" t="s">
        <v>17</v>
      </c>
      <c r="H42" s="105">
        <v>6</v>
      </c>
      <c r="I42" s="84"/>
      <c r="J42" s="106">
        <f t="shared" si="8"/>
        <v>6</v>
      </c>
      <c r="K42" s="105">
        <v>6</v>
      </c>
      <c r="L42" s="84"/>
      <c r="M42" s="106">
        <f t="shared" si="1"/>
        <v>6</v>
      </c>
      <c r="N42" s="105">
        <v>8</v>
      </c>
      <c r="O42" s="84"/>
      <c r="P42" s="106">
        <f t="shared" si="2"/>
        <v>8</v>
      </c>
      <c r="Q42" s="105">
        <v>6</v>
      </c>
      <c r="R42" s="84"/>
      <c r="S42" s="106">
        <f t="shared" si="3"/>
        <v>6</v>
      </c>
      <c r="T42" s="105">
        <v>7</v>
      </c>
      <c r="U42" s="84"/>
      <c r="V42" s="106">
        <f t="shared" si="4"/>
        <v>7</v>
      </c>
      <c r="W42" s="105">
        <v>8</v>
      </c>
      <c r="X42" s="84"/>
      <c r="Y42" s="106">
        <f t="shared" si="5"/>
        <v>8</v>
      </c>
      <c r="Z42" s="123">
        <f t="shared" si="7"/>
        <v>6.5</v>
      </c>
      <c r="AA42" s="124" t="str">
        <f t="shared" si="9"/>
        <v>TBK</v>
      </c>
    </row>
    <row r="43" spans="1:27" ht="20.25" customHeight="1">
      <c r="A43" s="84">
        <v>35</v>
      </c>
      <c r="B43" s="85" t="s">
        <v>159</v>
      </c>
      <c r="C43" s="86" t="s">
        <v>160</v>
      </c>
      <c r="D43" s="84" t="s">
        <v>158</v>
      </c>
      <c r="E43" s="87" t="s">
        <v>161</v>
      </c>
      <c r="F43" s="84" t="s">
        <v>23</v>
      </c>
      <c r="G43" s="88" t="s">
        <v>17</v>
      </c>
      <c r="H43" s="105">
        <v>4</v>
      </c>
      <c r="I43" s="290">
        <v>5</v>
      </c>
      <c r="J43" s="106">
        <f t="shared" si="8"/>
        <v>5</v>
      </c>
      <c r="K43" s="105">
        <v>6</v>
      </c>
      <c r="L43" s="84"/>
      <c r="M43" s="106">
        <f t="shared" si="1"/>
        <v>6</v>
      </c>
      <c r="N43" s="105">
        <v>9</v>
      </c>
      <c r="O43" s="84"/>
      <c r="P43" s="106">
        <f t="shared" si="2"/>
        <v>9</v>
      </c>
      <c r="Q43" s="105">
        <v>6</v>
      </c>
      <c r="R43" s="84"/>
      <c r="S43" s="106">
        <f t="shared" si="3"/>
        <v>6</v>
      </c>
      <c r="T43" s="105">
        <v>6</v>
      </c>
      <c r="U43" s="84"/>
      <c r="V43" s="106">
        <f t="shared" si="4"/>
        <v>6</v>
      </c>
      <c r="W43" s="105">
        <v>8</v>
      </c>
      <c r="X43" s="84"/>
      <c r="Y43" s="106">
        <f t="shared" si="5"/>
        <v>8</v>
      </c>
      <c r="Z43" s="123">
        <f t="shared" si="7"/>
        <v>6.32</v>
      </c>
      <c r="AA43" s="124" t="str">
        <f t="shared" si="9"/>
        <v>TBK</v>
      </c>
    </row>
    <row r="44" spans="1:27" ht="20.25" customHeight="1">
      <c r="A44" s="84">
        <v>36</v>
      </c>
      <c r="B44" s="85" t="s">
        <v>163</v>
      </c>
      <c r="C44" s="86" t="s">
        <v>164</v>
      </c>
      <c r="D44" s="84" t="s">
        <v>162</v>
      </c>
      <c r="E44" s="87" t="s">
        <v>165</v>
      </c>
      <c r="F44" s="84" t="s">
        <v>105</v>
      </c>
      <c r="G44" s="88" t="s">
        <v>17</v>
      </c>
      <c r="H44" s="105">
        <v>5</v>
      </c>
      <c r="I44" s="84"/>
      <c r="J44" s="106">
        <f t="shared" si="8"/>
        <v>5</v>
      </c>
      <c r="K44" s="105">
        <v>6</v>
      </c>
      <c r="L44" s="84"/>
      <c r="M44" s="106">
        <f t="shared" si="1"/>
        <v>6</v>
      </c>
      <c r="N44" s="105">
        <v>10</v>
      </c>
      <c r="O44" s="84"/>
      <c r="P44" s="106">
        <f t="shared" si="2"/>
        <v>10</v>
      </c>
      <c r="Q44" s="105">
        <v>7</v>
      </c>
      <c r="R44" s="84"/>
      <c r="S44" s="106">
        <f t="shared" si="3"/>
        <v>7</v>
      </c>
      <c r="T44" s="105">
        <v>5</v>
      </c>
      <c r="U44" s="84"/>
      <c r="V44" s="106">
        <f t="shared" si="4"/>
        <v>5</v>
      </c>
      <c r="W44" s="105">
        <v>7</v>
      </c>
      <c r="X44" s="84"/>
      <c r="Y44" s="106">
        <f t="shared" si="5"/>
        <v>7</v>
      </c>
      <c r="Z44" s="123">
        <f t="shared" si="7"/>
        <v>6.59</v>
      </c>
      <c r="AA44" s="124" t="str">
        <f t="shared" si="9"/>
        <v>TBK</v>
      </c>
    </row>
    <row r="45" spans="1:27" ht="20.25" customHeight="1">
      <c r="A45" s="84">
        <v>37</v>
      </c>
      <c r="B45" s="85" t="s">
        <v>167</v>
      </c>
      <c r="C45" s="86" t="s">
        <v>164</v>
      </c>
      <c r="D45" s="84" t="s">
        <v>166</v>
      </c>
      <c r="E45" s="87" t="s">
        <v>168</v>
      </c>
      <c r="F45" s="84" t="s">
        <v>169</v>
      </c>
      <c r="G45" s="88" t="s">
        <v>17</v>
      </c>
      <c r="H45" s="105">
        <v>3</v>
      </c>
      <c r="I45" s="290">
        <v>4</v>
      </c>
      <c r="J45" s="106">
        <f t="shared" si="8"/>
        <v>4</v>
      </c>
      <c r="K45" s="105">
        <v>4</v>
      </c>
      <c r="L45" s="290">
        <v>5</v>
      </c>
      <c r="M45" s="106">
        <f t="shared" si="1"/>
        <v>5</v>
      </c>
      <c r="N45" s="105">
        <v>8</v>
      </c>
      <c r="O45" s="84"/>
      <c r="P45" s="106">
        <f t="shared" si="2"/>
        <v>8</v>
      </c>
      <c r="Q45" s="105">
        <v>6</v>
      </c>
      <c r="R45" s="84"/>
      <c r="S45" s="106">
        <f t="shared" si="3"/>
        <v>6</v>
      </c>
      <c r="T45" s="105">
        <v>8</v>
      </c>
      <c r="U45" s="84"/>
      <c r="V45" s="106">
        <f t="shared" si="4"/>
        <v>8</v>
      </c>
      <c r="W45" s="105">
        <v>8</v>
      </c>
      <c r="X45" s="84"/>
      <c r="Y45" s="106">
        <f t="shared" si="5"/>
        <v>8</v>
      </c>
      <c r="Z45" s="123">
        <f t="shared" si="7"/>
        <v>5.95</v>
      </c>
      <c r="AA45" s="124" t="str">
        <f t="shared" si="9"/>
        <v>TB</v>
      </c>
    </row>
    <row r="46" spans="1:27" ht="20.25" customHeight="1">
      <c r="A46" s="84">
        <v>38</v>
      </c>
      <c r="B46" s="85" t="s">
        <v>129</v>
      </c>
      <c r="C46" s="86" t="s">
        <v>164</v>
      </c>
      <c r="D46" s="84" t="s">
        <v>170</v>
      </c>
      <c r="E46" s="87" t="s">
        <v>171</v>
      </c>
      <c r="F46" s="84" t="s">
        <v>152</v>
      </c>
      <c r="G46" s="88" t="s">
        <v>17</v>
      </c>
      <c r="H46" s="105">
        <v>0</v>
      </c>
      <c r="I46" s="290"/>
      <c r="J46" s="106">
        <f t="shared" si="8"/>
        <v>0</v>
      </c>
      <c r="K46" s="105">
        <v>0</v>
      </c>
      <c r="L46" s="290"/>
      <c r="M46" s="106">
        <f t="shared" si="1"/>
        <v>0</v>
      </c>
      <c r="N46" s="105">
        <v>0</v>
      </c>
      <c r="O46" s="84"/>
      <c r="P46" s="106">
        <f t="shared" si="2"/>
        <v>0</v>
      </c>
      <c r="Q46" s="105">
        <v>0</v>
      </c>
      <c r="R46" s="290"/>
      <c r="S46" s="106">
        <f t="shared" si="3"/>
        <v>0</v>
      </c>
      <c r="T46" s="105">
        <v>0</v>
      </c>
      <c r="U46" s="290"/>
      <c r="V46" s="106">
        <f t="shared" si="4"/>
        <v>0</v>
      </c>
      <c r="W46" s="105">
        <v>0</v>
      </c>
      <c r="X46" s="84"/>
      <c r="Y46" s="106">
        <f t="shared" si="5"/>
        <v>0</v>
      </c>
      <c r="Z46" s="123">
        <f t="shared" si="7"/>
        <v>0</v>
      </c>
      <c r="AA46" s="124" t="str">
        <f t="shared" si="9"/>
        <v>Kém</v>
      </c>
    </row>
    <row r="47" spans="1:27" ht="20.25" customHeight="1">
      <c r="A47" s="84">
        <v>39</v>
      </c>
      <c r="B47" s="85" t="s">
        <v>173</v>
      </c>
      <c r="C47" s="86" t="s">
        <v>164</v>
      </c>
      <c r="D47" s="84" t="s">
        <v>172</v>
      </c>
      <c r="E47" s="87" t="s">
        <v>174</v>
      </c>
      <c r="F47" s="84" t="s">
        <v>52</v>
      </c>
      <c r="G47" s="88" t="s">
        <v>17</v>
      </c>
      <c r="H47" s="105">
        <v>6</v>
      </c>
      <c r="I47" s="84"/>
      <c r="J47" s="106">
        <f t="shared" si="8"/>
        <v>6</v>
      </c>
      <c r="K47" s="105">
        <v>6</v>
      </c>
      <c r="L47" s="84"/>
      <c r="M47" s="106">
        <f t="shared" si="1"/>
        <v>6</v>
      </c>
      <c r="N47" s="105">
        <v>7</v>
      </c>
      <c r="O47" s="84"/>
      <c r="P47" s="106">
        <f t="shared" si="2"/>
        <v>7</v>
      </c>
      <c r="Q47" s="105" t="s">
        <v>429</v>
      </c>
      <c r="R47" s="84"/>
      <c r="S47" s="106" t="str">
        <f t="shared" si="3"/>
        <v>M</v>
      </c>
      <c r="T47" s="105">
        <v>0</v>
      </c>
      <c r="U47" s="290"/>
      <c r="V47" s="106">
        <f t="shared" si="4"/>
        <v>0</v>
      </c>
      <c r="W47" s="105">
        <v>8</v>
      </c>
      <c r="X47" s="84"/>
      <c r="Y47" s="106">
        <f t="shared" si="5"/>
        <v>8</v>
      </c>
      <c r="Z47" s="123">
        <f t="shared" si="7"/>
        <v>5.18</v>
      </c>
      <c r="AA47" s="124" t="str">
        <f t="shared" si="9"/>
        <v>TB</v>
      </c>
    </row>
    <row r="48" spans="1:27" ht="20.25" customHeight="1">
      <c r="A48" s="84">
        <v>40</v>
      </c>
      <c r="B48" s="85" t="s">
        <v>176</v>
      </c>
      <c r="C48" s="86" t="s">
        <v>177</v>
      </c>
      <c r="D48" s="84" t="s">
        <v>175</v>
      </c>
      <c r="E48" s="87" t="s">
        <v>178</v>
      </c>
      <c r="F48" s="84" t="s">
        <v>179</v>
      </c>
      <c r="G48" s="88" t="s">
        <v>17</v>
      </c>
      <c r="H48" s="105">
        <v>5</v>
      </c>
      <c r="I48" s="84"/>
      <c r="J48" s="106">
        <f t="shared" si="8"/>
        <v>5</v>
      </c>
      <c r="K48" s="105">
        <v>4</v>
      </c>
      <c r="L48" s="290">
        <v>4</v>
      </c>
      <c r="M48" s="106">
        <f t="shared" si="1"/>
        <v>4</v>
      </c>
      <c r="N48" s="105">
        <v>7</v>
      </c>
      <c r="O48" s="84"/>
      <c r="P48" s="106">
        <f t="shared" si="2"/>
        <v>7</v>
      </c>
      <c r="Q48" s="105">
        <v>4</v>
      </c>
      <c r="R48" s="290">
        <v>5</v>
      </c>
      <c r="S48" s="106">
        <f t="shared" si="3"/>
        <v>5</v>
      </c>
      <c r="T48" s="105">
        <v>2</v>
      </c>
      <c r="U48" s="290">
        <v>1</v>
      </c>
      <c r="V48" s="106">
        <f t="shared" si="4"/>
        <v>2</v>
      </c>
      <c r="W48" s="105">
        <v>6</v>
      </c>
      <c r="X48" s="84"/>
      <c r="Y48" s="106">
        <f t="shared" si="5"/>
        <v>6</v>
      </c>
      <c r="Z48" s="123">
        <f t="shared" si="7"/>
        <v>4.73</v>
      </c>
      <c r="AA48" s="124" t="str">
        <f t="shared" si="9"/>
        <v>Yếu</v>
      </c>
    </row>
    <row r="49" spans="1:27" ht="20.25" customHeight="1">
      <c r="A49" s="84">
        <v>41</v>
      </c>
      <c r="B49" s="85" t="s">
        <v>181</v>
      </c>
      <c r="C49" s="86" t="s">
        <v>182</v>
      </c>
      <c r="D49" s="84" t="s">
        <v>180</v>
      </c>
      <c r="E49" s="87" t="s">
        <v>183</v>
      </c>
      <c r="F49" s="84" t="s">
        <v>184</v>
      </c>
      <c r="G49" s="88" t="s">
        <v>17</v>
      </c>
      <c r="H49" s="105">
        <v>0</v>
      </c>
      <c r="I49" s="290"/>
      <c r="J49" s="106">
        <f t="shared" si="8"/>
        <v>0</v>
      </c>
      <c r="K49" s="105">
        <v>0</v>
      </c>
      <c r="L49" s="290"/>
      <c r="M49" s="106">
        <f t="shared" si="1"/>
        <v>0</v>
      </c>
      <c r="N49" s="105">
        <v>3</v>
      </c>
      <c r="O49" s="84"/>
      <c r="P49" s="106">
        <f t="shared" si="2"/>
        <v>3</v>
      </c>
      <c r="Q49" s="105">
        <v>4</v>
      </c>
      <c r="R49" s="290"/>
      <c r="S49" s="106">
        <f t="shared" si="3"/>
        <v>4</v>
      </c>
      <c r="T49" s="105">
        <v>1</v>
      </c>
      <c r="U49" s="290"/>
      <c r="V49" s="106">
        <f t="shared" si="4"/>
        <v>1</v>
      </c>
      <c r="W49" s="105">
        <v>8</v>
      </c>
      <c r="X49" s="84"/>
      <c r="Y49" s="106">
        <f t="shared" si="5"/>
        <v>8</v>
      </c>
      <c r="Z49" s="123">
        <f t="shared" si="7"/>
        <v>1.59</v>
      </c>
      <c r="AA49" s="124" t="str">
        <f t="shared" si="9"/>
        <v>Kém</v>
      </c>
    </row>
    <row r="50" spans="1:27" ht="20.25" customHeight="1">
      <c r="A50" s="84">
        <v>42</v>
      </c>
      <c r="B50" s="85" t="s">
        <v>186</v>
      </c>
      <c r="C50" s="86" t="s">
        <v>182</v>
      </c>
      <c r="D50" s="84" t="s">
        <v>185</v>
      </c>
      <c r="E50" s="87" t="s">
        <v>187</v>
      </c>
      <c r="F50" s="84" t="s">
        <v>188</v>
      </c>
      <c r="G50" s="88" t="s">
        <v>32</v>
      </c>
      <c r="H50" s="105">
        <v>8</v>
      </c>
      <c r="I50" s="84"/>
      <c r="J50" s="106">
        <f t="shared" si="8"/>
        <v>8</v>
      </c>
      <c r="K50" s="105">
        <v>8</v>
      </c>
      <c r="L50" s="84"/>
      <c r="M50" s="106">
        <f t="shared" si="1"/>
        <v>8</v>
      </c>
      <c r="N50" s="105">
        <v>8</v>
      </c>
      <c r="O50" s="84"/>
      <c r="P50" s="106">
        <f t="shared" si="2"/>
        <v>8</v>
      </c>
      <c r="Q50" s="105">
        <v>5</v>
      </c>
      <c r="R50" s="84"/>
      <c r="S50" s="106">
        <f t="shared" si="3"/>
        <v>5</v>
      </c>
      <c r="T50" s="105">
        <v>6</v>
      </c>
      <c r="U50" s="84"/>
      <c r="V50" s="106">
        <f t="shared" si="4"/>
        <v>6</v>
      </c>
      <c r="W50" s="105">
        <v>7</v>
      </c>
      <c r="X50" s="84"/>
      <c r="Y50" s="106">
        <f t="shared" si="5"/>
        <v>7</v>
      </c>
      <c r="Z50" s="123">
        <f t="shared" si="7"/>
        <v>7.05</v>
      </c>
      <c r="AA50" s="124" t="str">
        <f t="shared" si="9"/>
        <v>Khá</v>
      </c>
    </row>
    <row r="51" spans="1:27" ht="20.25" customHeight="1">
      <c r="A51" s="84">
        <v>43</v>
      </c>
      <c r="B51" s="85" t="s">
        <v>190</v>
      </c>
      <c r="C51" s="86" t="s">
        <v>191</v>
      </c>
      <c r="D51" s="84" t="s">
        <v>189</v>
      </c>
      <c r="E51" s="87" t="s">
        <v>192</v>
      </c>
      <c r="F51" s="84" t="s">
        <v>157</v>
      </c>
      <c r="G51" s="88" t="s">
        <v>17</v>
      </c>
      <c r="H51" s="105">
        <v>6</v>
      </c>
      <c r="I51" s="84"/>
      <c r="J51" s="106">
        <f t="shared" si="8"/>
        <v>6</v>
      </c>
      <c r="K51" s="105">
        <v>6</v>
      </c>
      <c r="L51" s="84"/>
      <c r="M51" s="106">
        <f t="shared" si="1"/>
        <v>6</v>
      </c>
      <c r="N51" s="105">
        <v>9</v>
      </c>
      <c r="O51" s="84"/>
      <c r="P51" s="106">
        <f t="shared" si="2"/>
        <v>9</v>
      </c>
      <c r="Q51" s="105">
        <v>3</v>
      </c>
      <c r="R51" s="290">
        <v>5</v>
      </c>
      <c r="S51" s="106">
        <f t="shared" si="3"/>
        <v>5</v>
      </c>
      <c r="T51" s="105">
        <v>7</v>
      </c>
      <c r="U51" s="84"/>
      <c r="V51" s="106">
        <f t="shared" si="4"/>
        <v>7</v>
      </c>
      <c r="W51" s="105">
        <v>8</v>
      </c>
      <c r="X51" s="84"/>
      <c r="Y51" s="106">
        <f t="shared" si="5"/>
        <v>8</v>
      </c>
      <c r="Z51" s="123">
        <f t="shared" si="7"/>
        <v>6.45</v>
      </c>
      <c r="AA51" s="124" t="str">
        <f t="shared" si="9"/>
        <v>TBK</v>
      </c>
    </row>
    <row r="52" spans="1:27" ht="20.25" customHeight="1">
      <c r="A52" s="84">
        <v>44</v>
      </c>
      <c r="B52" s="85" t="s">
        <v>194</v>
      </c>
      <c r="C52" s="86" t="s">
        <v>195</v>
      </c>
      <c r="D52" s="84" t="s">
        <v>193</v>
      </c>
      <c r="E52" s="87" t="s">
        <v>196</v>
      </c>
      <c r="F52" s="84" t="s">
        <v>157</v>
      </c>
      <c r="G52" s="88" t="s">
        <v>17</v>
      </c>
      <c r="H52" s="105">
        <v>6</v>
      </c>
      <c r="I52" s="84"/>
      <c r="J52" s="106">
        <f t="shared" si="8"/>
        <v>6</v>
      </c>
      <c r="K52" s="105">
        <v>6</v>
      </c>
      <c r="L52" s="84"/>
      <c r="M52" s="106">
        <f t="shared" si="1"/>
        <v>6</v>
      </c>
      <c r="N52" s="105">
        <v>9</v>
      </c>
      <c r="O52" s="84"/>
      <c r="P52" s="106">
        <f t="shared" si="2"/>
        <v>9</v>
      </c>
      <c r="Q52" s="105">
        <v>6</v>
      </c>
      <c r="R52" s="84"/>
      <c r="S52" s="106">
        <f t="shared" si="3"/>
        <v>6</v>
      </c>
      <c r="T52" s="105">
        <v>5</v>
      </c>
      <c r="U52" s="84"/>
      <c r="V52" s="106">
        <f t="shared" si="4"/>
        <v>5</v>
      </c>
      <c r="W52" s="105">
        <v>8</v>
      </c>
      <c r="X52" s="84"/>
      <c r="Y52" s="106">
        <f t="shared" si="5"/>
        <v>8</v>
      </c>
      <c r="Z52" s="123">
        <f t="shared" si="7"/>
        <v>6.41</v>
      </c>
      <c r="AA52" s="124" t="str">
        <f t="shared" si="9"/>
        <v>TBK</v>
      </c>
    </row>
    <row r="53" spans="1:27" ht="20.25" customHeight="1">
      <c r="A53" s="84">
        <v>45</v>
      </c>
      <c r="B53" s="85" t="s">
        <v>198</v>
      </c>
      <c r="C53" s="86" t="s">
        <v>199</v>
      </c>
      <c r="D53" s="84" t="s">
        <v>197</v>
      </c>
      <c r="E53" s="87" t="s">
        <v>200</v>
      </c>
      <c r="F53" s="84" t="s">
        <v>201</v>
      </c>
      <c r="G53" s="88" t="s">
        <v>17</v>
      </c>
      <c r="H53" s="105">
        <v>7</v>
      </c>
      <c r="I53" s="84"/>
      <c r="J53" s="106">
        <f t="shared" si="8"/>
        <v>7</v>
      </c>
      <c r="K53" s="105">
        <v>6</v>
      </c>
      <c r="L53" s="84"/>
      <c r="M53" s="106">
        <f t="shared" si="1"/>
        <v>6</v>
      </c>
      <c r="N53" s="105">
        <v>9</v>
      </c>
      <c r="O53" s="84"/>
      <c r="P53" s="106">
        <f t="shared" si="2"/>
        <v>9</v>
      </c>
      <c r="Q53" s="105">
        <v>5</v>
      </c>
      <c r="R53" s="84"/>
      <c r="S53" s="106">
        <f t="shared" si="3"/>
        <v>5</v>
      </c>
      <c r="T53" s="105">
        <v>8</v>
      </c>
      <c r="U53" s="84"/>
      <c r="V53" s="106">
        <f t="shared" si="4"/>
        <v>8</v>
      </c>
      <c r="W53" s="105">
        <v>8</v>
      </c>
      <c r="X53" s="84"/>
      <c r="Y53" s="106">
        <f t="shared" si="5"/>
        <v>8</v>
      </c>
      <c r="Z53" s="123">
        <f t="shared" si="7"/>
        <v>6.82</v>
      </c>
      <c r="AA53" s="124" t="str">
        <f t="shared" si="9"/>
        <v>TBK</v>
      </c>
    </row>
    <row r="54" spans="1:27" ht="20.25" customHeight="1">
      <c r="A54" s="84">
        <v>46</v>
      </c>
      <c r="B54" s="85" t="s">
        <v>102</v>
      </c>
      <c r="C54" s="86" t="s">
        <v>203</v>
      </c>
      <c r="D54" s="84" t="s">
        <v>202</v>
      </c>
      <c r="E54" s="87" t="s">
        <v>22</v>
      </c>
      <c r="F54" s="84" t="s">
        <v>57</v>
      </c>
      <c r="G54" s="88" t="s">
        <v>17</v>
      </c>
      <c r="H54" s="105">
        <v>7</v>
      </c>
      <c r="I54" s="84"/>
      <c r="J54" s="106">
        <f t="shared" si="8"/>
        <v>7</v>
      </c>
      <c r="K54" s="105">
        <v>7</v>
      </c>
      <c r="L54" s="84"/>
      <c r="M54" s="106">
        <f t="shared" si="1"/>
        <v>7</v>
      </c>
      <c r="N54" s="105">
        <v>10</v>
      </c>
      <c r="O54" s="84"/>
      <c r="P54" s="106">
        <f t="shared" si="2"/>
        <v>10</v>
      </c>
      <c r="Q54" s="105">
        <v>8</v>
      </c>
      <c r="R54" s="84"/>
      <c r="S54" s="106">
        <f t="shared" si="3"/>
        <v>8</v>
      </c>
      <c r="T54" s="105">
        <v>8</v>
      </c>
      <c r="U54" s="84"/>
      <c r="V54" s="106">
        <f t="shared" si="4"/>
        <v>8</v>
      </c>
      <c r="W54" s="105">
        <v>6</v>
      </c>
      <c r="X54" s="84"/>
      <c r="Y54" s="106">
        <f t="shared" si="5"/>
        <v>6</v>
      </c>
      <c r="Z54" s="123">
        <f t="shared" si="7"/>
        <v>7.91</v>
      </c>
      <c r="AA54" s="124" t="str">
        <f t="shared" si="9"/>
        <v>Khá</v>
      </c>
    </row>
    <row r="55" spans="1:27" ht="20.25" customHeight="1">
      <c r="A55" s="84">
        <v>47</v>
      </c>
      <c r="B55" s="85" t="s">
        <v>205</v>
      </c>
      <c r="C55" s="86" t="s">
        <v>203</v>
      </c>
      <c r="D55" s="84" t="s">
        <v>204</v>
      </c>
      <c r="E55" s="87" t="s">
        <v>206</v>
      </c>
      <c r="F55" s="84" t="s">
        <v>57</v>
      </c>
      <c r="G55" s="88" t="s">
        <v>17</v>
      </c>
      <c r="H55" s="105">
        <v>7</v>
      </c>
      <c r="I55" s="84"/>
      <c r="J55" s="106">
        <f t="shared" si="8"/>
        <v>7</v>
      </c>
      <c r="K55" s="105">
        <v>5</v>
      </c>
      <c r="L55" s="84"/>
      <c r="M55" s="106">
        <f t="shared" si="1"/>
        <v>5</v>
      </c>
      <c r="N55" s="105">
        <v>9</v>
      </c>
      <c r="O55" s="84"/>
      <c r="P55" s="106">
        <f t="shared" si="2"/>
        <v>9</v>
      </c>
      <c r="Q55" s="105">
        <v>5</v>
      </c>
      <c r="R55" s="84"/>
      <c r="S55" s="106">
        <f t="shared" si="3"/>
        <v>5</v>
      </c>
      <c r="T55" s="105">
        <v>6</v>
      </c>
      <c r="U55" s="84"/>
      <c r="V55" s="106">
        <f t="shared" si="4"/>
        <v>6</v>
      </c>
      <c r="W55" s="105">
        <v>8</v>
      </c>
      <c r="X55" s="84"/>
      <c r="Y55" s="106">
        <f t="shared" si="5"/>
        <v>8</v>
      </c>
      <c r="Z55" s="123">
        <f t="shared" si="7"/>
        <v>6.32</v>
      </c>
      <c r="AA55" s="124" t="str">
        <f t="shared" si="9"/>
        <v>TBK</v>
      </c>
    </row>
    <row r="56" spans="1:27" ht="20.25" customHeight="1">
      <c r="A56" s="84">
        <v>48</v>
      </c>
      <c r="B56" s="85" t="s">
        <v>208</v>
      </c>
      <c r="C56" s="86" t="s">
        <v>209</v>
      </c>
      <c r="D56" s="84" t="s">
        <v>207</v>
      </c>
      <c r="E56" s="87" t="s">
        <v>210</v>
      </c>
      <c r="F56" s="84" t="s">
        <v>211</v>
      </c>
      <c r="G56" s="88" t="s">
        <v>17</v>
      </c>
      <c r="H56" s="105">
        <v>7</v>
      </c>
      <c r="I56" s="84"/>
      <c r="J56" s="106">
        <f t="shared" si="8"/>
        <v>7</v>
      </c>
      <c r="K56" s="105">
        <v>6</v>
      </c>
      <c r="L56" s="84"/>
      <c r="M56" s="106">
        <f t="shared" si="1"/>
        <v>6</v>
      </c>
      <c r="N56" s="105">
        <v>10</v>
      </c>
      <c r="O56" s="84"/>
      <c r="P56" s="106">
        <f t="shared" si="2"/>
        <v>10</v>
      </c>
      <c r="Q56" s="105">
        <v>7</v>
      </c>
      <c r="R56" s="84"/>
      <c r="S56" s="106">
        <f t="shared" si="3"/>
        <v>7</v>
      </c>
      <c r="T56" s="105">
        <v>5</v>
      </c>
      <c r="U56" s="84"/>
      <c r="V56" s="106">
        <f t="shared" si="4"/>
        <v>5</v>
      </c>
      <c r="W56" s="105">
        <v>7</v>
      </c>
      <c r="X56" s="84"/>
      <c r="Y56" s="106">
        <f t="shared" si="5"/>
        <v>7</v>
      </c>
      <c r="Z56" s="123">
        <f t="shared" si="7"/>
        <v>7.05</v>
      </c>
      <c r="AA56" s="124" t="str">
        <f t="shared" si="9"/>
        <v>Khá</v>
      </c>
    </row>
    <row r="57" spans="1:27" ht="20.25" customHeight="1">
      <c r="A57" s="84">
        <v>49</v>
      </c>
      <c r="B57" s="85" t="s">
        <v>213</v>
      </c>
      <c r="C57" s="86" t="s">
        <v>214</v>
      </c>
      <c r="D57" s="84" t="s">
        <v>212</v>
      </c>
      <c r="E57" s="87" t="s">
        <v>215</v>
      </c>
      <c r="F57" s="84" t="s">
        <v>216</v>
      </c>
      <c r="G57" s="88" t="s">
        <v>17</v>
      </c>
      <c r="H57" s="105">
        <v>7</v>
      </c>
      <c r="I57" s="84"/>
      <c r="J57" s="106">
        <f t="shared" si="8"/>
        <v>7</v>
      </c>
      <c r="K57" s="105">
        <v>6</v>
      </c>
      <c r="L57" s="84"/>
      <c r="M57" s="106">
        <f t="shared" si="1"/>
        <v>6</v>
      </c>
      <c r="N57" s="105">
        <v>9</v>
      </c>
      <c r="O57" s="84"/>
      <c r="P57" s="106">
        <f t="shared" si="2"/>
        <v>9</v>
      </c>
      <c r="Q57" s="105">
        <v>6</v>
      </c>
      <c r="R57" s="84"/>
      <c r="S57" s="106">
        <f t="shared" si="3"/>
        <v>6</v>
      </c>
      <c r="T57" s="105">
        <v>6</v>
      </c>
      <c r="U57" s="84"/>
      <c r="V57" s="106">
        <f t="shared" si="4"/>
        <v>6</v>
      </c>
      <c r="W57" s="105">
        <v>8</v>
      </c>
      <c r="X57" s="84"/>
      <c r="Y57" s="106">
        <f t="shared" si="5"/>
        <v>8</v>
      </c>
      <c r="Z57" s="123">
        <f t="shared" si="7"/>
        <v>6.77</v>
      </c>
      <c r="AA57" s="124" t="str">
        <f t="shared" si="9"/>
        <v>TBK</v>
      </c>
    </row>
    <row r="58" spans="1:27" ht="20.25" customHeight="1">
      <c r="A58" s="84">
        <v>50</v>
      </c>
      <c r="B58" s="85" t="s">
        <v>218</v>
      </c>
      <c r="C58" s="86" t="s">
        <v>219</v>
      </c>
      <c r="D58" s="84" t="s">
        <v>217</v>
      </c>
      <c r="E58" s="87" t="s">
        <v>74</v>
      </c>
      <c r="F58" s="84" t="s">
        <v>39</v>
      </c>
      <c r="G58" s="88" t="s">
        <v>17</v>
      </c>
      <c r="H58" s="105">
        <v>3</v>
      </c>
      <c r="I58" s="290">
        <v>6</v>
      </c>
      <c r="J58" s="106">
        <f t="shared" si="8"/>
        <v>6</v>
      </c>
      <c r="K58" s="105">
        <v>6</v>
      </c>
      <c r="L58" s="84"/>
      <c r="M58" s="106">
        <f t="shared" si="1"/>
        <v>6</v>
      </c>
      <c r="N58" s="105">
        <v>10</v>
      </c>
      <c r="O58" s="84"/>
      <c r="P58" s="106">
        <f t="shared" si="2"/>
        <v>10</v>
      </c>
      <c r="Q58" s="105">
        <v>6</v>
      </c>
      <c r="R58" s="84"/>
      <c r="S58" s="106">
        <f t="shared" si="3"/>
        <v>6</v>
      </c>
      <c r="T58" s="105">
        <v>6</v>
      </c>
      <c r="U58" s="84"/>
      <c r="V58" s="106">
        <f t="shared" si="4"/>
        <v>6</v>
      </c>
      <c r="W58" s="105">
        <v>7</v>
      </c>
      <c r="X58" s="84"/>
      <c r="Y58" s="106">
        <f t="shared" si="5"/>
        <v>7</v>
      </c>
      <c r="Z58" s="123">
        <f t="shared" si="7"/>
        <v>6.73</v>
      </c>
      <c r="AA58" s="124" t="str">
        <f t="shared" si="9"/>
        <v>TBK</v>
      </c>
    </row>
    <row r="59" spans="1:27" ht="20.25" customHeight="1">
      <c r="A59" s="84">
        <v>51</v>
      </c>
      <c r="B59" s="85" t="s">
        <v>221</v>
      </c>
      <c r="C59" s="86" t="s">
        <v>219</v>
      </c>
      <c r="D59" s="84" t="s">
        <v>220</v>
      </c>
      <c r="E59" s="87" t="s">
        <v>222</v>
      </c>
      <c r="F59" s="84" t="s">
        <v>39</v>
      </c>
      <c r="G59" s="88" t="s">
        <v>17</v>
      </c>
      <c r="H59" s="105">
        <v>7</v>
      </c>
      <c r="I59" s="84"/>
      <c r="J59" s="106">
        <f t="shared" si="8"/>
        <v>7</v>
      </c>
      <c r="K59" s="105">
        <v>7</v>
      </c>
      <c r="L59" s="84"/>
      <c r="M59" s="106">
        <f t="shared" si="1"/>
        <v>7</v>
      </c>
      <c r="N59" s="105">
        <v>7</v>
      </c>
      <c r="O59" s="84"/>
      <c r="P59" s="106">
        <f t="shared" si="2"/>
        <v>7</v>
      </c>
      <c r="Q59" s="105">
        <v>6</v>
      </c>
      <c r="R59" s="84"/>
      <c r="S59" s="106">
        <f t="shared" si="3"/>
        <v>6</v>
      </c>
      <c r="T59" s="105">
        <v>6</v>
      </c>
      <c r="U59" s="84"/>
      <c r="V59" s="106">
        <f t="shared" si="4"/>
        <v>6</v>
      </c>
      <c r="W59" s="105">
        <v>8</v>
      </c>
      <c r="X59" s="84"/>
      <c r="Y59" s="106">
        <f t="shared" si="5"/>
        <v>8</v>
      </c>
      <c r="Z59" s="123">
        <f t="shared" si="7"/>
        <v>6.64</v>
      </c>
      <c r="AA59" s="124" t="str">
        <f t="shared" si="9"/>
        <v>TBK</v>
      </c>
    </row>
    <row r="60" spans="1:27" ht="20.25" customHeight="1">
      <c r="A60" s="84">
        <v>52</v>
      </c>
      <c r="B60" s="85" t="s">
        <v>224</v>
      </c>
      <c r="C60" s="86" t="s">
        <v>225</v>
      </c>
      <c r="D60" s="84" t="s">
        <v>223</v>
      </c>
      <c r="E60" s="87" t="s">
        <v>226</v>
      </c>
      <c r="F60" s="84" t="s">
        <v>66</v>
      </c>
      <c r="G60" s="88" t="s">
        <v>17</v>
      </c>
      <c r="H60" s="105">
        <v>7</v>
      </c>
      <c r="I60" s="84"/>
      <c r="J60" s="106">
        <f t="shared" si="8"/>
        <v>7</v>
      </c>
      <c r="K60" s="105">
        <v>7</v>
      </c>
      <c r="L60" s="84"/>
      <c r="M60" s="106">
        <f t="shared" si="1"/>
        <v>7</v>
      </c>
      <c r="N60" s="105">
        <v>5</v>
      </c>
      <c r="O60" s="84"/>
      <c r="P60" s="106">
        <f t="shared" si="2"/>
        <v>5</v>
      </c>
      <c r="Q60" s="105">
        <v>6</v>
      </c>
      <c r="R60" s="84"/>
      <c r="S60" s="106">
        <f t="shared" si="3"/>
        <v>6</v>
      </c>
      <c r="T60" s="105">
        <v>3</v>
      </c>
      <c r="U60" s="290">
        <v>7</v>
      </c>
      <c r="V60" s="106">
        <f t="shared" si="4"/>
        <v>7</v>
      </c>
      <c r="W60" s="105">
        <v>7</v>
      </c>
      <c r="X60" s="84"/>
      <c r="Y60" s="106">
        <f t="shared" si="5"/>
        <v>7</v>
      </c>
      <c r="Z60" s="123">
        <f t="shared" si="7"/>
        <v>6.41</v>
      </c>
      <c r="AA60" s="124" t="str">
        <f t="shared" si="9"/>
        <v>TBK</v>
      </c>
    </row>
    <row r="61" spans="1:27" ht="20.25" customHeight="1">
      <c r="A61" s="84">
        <v>53</v>
      </c>
      <c r="B61" s="85" t="s">
        <v>228</v>
      </c>
      <c r="C61" s="86" t="s">
        <v>229</v>
      </c>
      <c r="D61" s="84" t="s">
        <v>227</v>
      </c>
      <c r="E61" s="87" t="s">
        <v>230</v>
      </c>
      <c r="F61" s="84" t="s">
        <v>34</v>
      </c>
      <c r="G61" s="88" t="s">
        <v>17</v>
      </c>
      <c r="H61" s="105">
        <v>7</v>
      </c>
      <c r="I61" s="84"/>
      <c r="J61" s="106">
        <f t="shared" si="8"/>
        <v>7</v>
      </c>
      <c r="K61" s="105">
        <v>7</v>
      </c>
      <c r="L61" s="84"/>
      <c r="M61" s="106">
        <f t="shared" si="1"/>
        <v>7</v>
      </c>
      <c r="N61" s="105">
        <v>10</v>
      </c>
      <c r="O61" s="84"/>
      <c r="P61" s="106">
        <f t="shared" si="2"/>
        <v>10</v>
      </c>
      <c r="Q61" s="105">
        <v>6</v>
      </c>
      <c r="R61" s="84"/>
      <c r="S61" s="106">
        <f t="shared" si="3"/>
        <v>6</v>
      </c>
      <c r="T61" s="105">
        <v>7</v>
      </c>
      <c r="U61" s="84"/>
      <c r="V61" s="106">
        <f t="shared" si="4"/>
        <v>7</v>
      </c>
      <c r="W61" s="105">
        <v>7</v>
      </c>
      <c r="X61" s="84"/>
      <c r="Y61" s="106">
        <f t="shared" si="5"/>
        <v>7</v>
      </c>
      <c r="Z61" s="123">
        <f t="shared" si="7"/>
        <v>7.32</v>
      </c>
      <c r="AA61" s="124" t="str">
        <f t="shared" si="9"/>
        <v>Khá</v>
      </c>
    </row>
    <row r="62" spans="1:27" ht="20.25" customHeight="1">
      <c r="A62" s="84">
        <v>54</v>
      </c>
      <c r="B62" s="85" t="s">
        <v>232</v>
      </c>
      <c r="C62" s="86" t="s">
        <v>229</v>
      </c>
      <c r="D62" s="84" t="s">
        <v>231</v>
      </c>
      <c r="E62" s="87" t="s">
        <v>233</v>
      </c>
      <c r="F62" s="84" t="s">
        <v>66</v>
      </c>
      <c r="G62" s="88" t="s">
        <v>17</v>
      </c>
      <c r="H62" s="105">
        <v>7</v>
      </c>
      <c r="I62" s="84"/>
      <c r="J62" s="106">
        <f t="shared" si="8"/>
        <v>7</v>
      </c>
      <c r="K62" s="105">
        <v>7</v>
      </c>
      <c r="L62" s="84"/>
      <c r="M62" s="106">
        <f t="shared" si="1"/>
        <v>7</v>
      </c>
      <c r="N62" s="105">
        <v>10</v>
      </c>
      <c r="O62" s="84"/>
      <c r="P62" s="106">
        <f t="shared" si="2"/>
        <v>10</v>
      </c>
      <c r="Q62" s="105">
        <v>6</v>
      </c>
      <c r="R62" s="84"/>
      <c r="S62" s="106">
        <f t="shared" si="3"/>
        <v>6</v>
      </c>
      <c r="T62" s="105">
        <v>8</v>
      </c>
      <c r="U62" s="84"/>
      <c r="V62" s="106">
        <f t="shared" si="4"/>
        <v>8</v>
      </c>
      <c r="W62" s="105">
        <v>8</v>
      </c>
      <c r="X62" s="84"/>
      <c r="Y62" s="106">
        <f t="shared" si="5"/>
        <v>8</v>
      </c>
      <c r="Z62" s="123">
        <f t="shared" si="7"/>
        <v>7.45</v>
      </c>
      <c r="AA62" s="124" t="str">
        <f t="shared" si="9"/>
        <v>Khá</v>
      </c>
    </row>
    <row r="63" spans="1:27" ht="20.25" customHeight="1">
      <c r="A63" s="84">
        <v>55</v>
      </c>
      <c r="B63" s="85" t="s">
        <v>235</v>
      </c>
      <c r="C63" s="86" t="s">
        <v>229</v>
      </c>
      <c r="D63" s="84" t="s">
        <v>234</v>
      </c>
      <c r="E63" s="87" t="s">
        <v>236</v>
      </c>
      <c r="F63" s="84" t="s">
        <v>136</v>
      </c>
      <c r="G63" s="88" t="s">
        <v>17</v>
      </c>
      <c r="H63" s="105">
        <v>6</v>
      </c>
      <c r="I63" s="84"/>
      <c r="J63" s="106">
        <f t="shared" si="8"/>
        <v>6</v>
      </c>
      <c r="K63" s="105">
        <v>6</v>
      </c>
      <c r="L63" s="84"/>
      <c r="M63" s="106">
        <f t="shared" si="1"/>
        <v>6</v>
      </c>
      <c r="N63" s="105">
        <v>7</v>
      </c>
      <c r="O63" s="84"/>
      <c r="P63" s="106">
        <f t="shared" si="2"/>
        <v>7</v>
      </c>
      <c r="Q63" s="105">
        <v>5</v>
      </c>
      <c r="R63" s="84"/>
      <c r="S63" s="106">
        <f t="shared" si="3"/>
        <v>5</v>
      </c>
      <c r="T63" s="105">
        <v>7</v>
      </c>
      <c r="U63" s="84"/>
      <c r="V63" s="106">
        <f t="shared" si="4"/>
        <v>7</v>
      </c>
      <c r="W63" s="105">
        <v>8</v>
      </c>
      <c r="X63" s="84"/>
      <c r="Y63" s="106">
        <f t="shared" si="5"/>
        <v>8</v>
      </c>
      <c r="Z63" s="123">
        <f t="shared" si="7"/>
        <v>6.09</v>
      </c>
      <c r="AA63" s="124" t="str">
        <f t="shared" si="9"/>
        <v>TBK</v>
      </c>
    </row>
    <row r="64" spans="1:27" ht="20.25" customHeight="1">
      <c r="A64" s="84">
        <v>56</v>
      </c>
      <c r="B64" s="85" t="s">
        <v>238</v>
      </c>
      <c r="C64" s="86" t="s">
        <v>239</v>
      </c>
      <c r="D64" s="84" t="s">
        <v>237</v>
      </c>
      <c r="E64" s="87" t="s">
        <v>240</v>
      </c>
      <c r="F64" s="84" t="s">
        <v>57</v>
      </c>
      <c r="G64" s="88" t="s">
        <v>17</v>
      </c>
      <c r="H64" s="105">
        <v>4</v>
      </c>
      <c r="I64" s="290">
        <v>5</v>
      </c>
      <c r="J64" s="106">
        <f t="shared" si="8"/>
        <v>5</v>
      </c>
      <c r="K64" s="105">
        <v>7</v>
      </c>
      <c r="L64" s="84"/>
      <c r="M64" s="106">
        <f t="shared" si="1"/>
        <v>7</v>
      </c>
      <c r="N64" s="105">
        <v>7</v>
      </c>
      <c r="O64" s="84"/>
      <c r="P64" s="106">
        <f t="shared" si="2"/>
        <v>7</v>
      </c>
      <c r="Q64" s="105">
        <v>5</v>
      </c>
      <c r="R64" s="84"/>
      <c r="S64" s="106">
        <f t="shared" si="3"/>
        <v>5</v>
      </c>
      <c r="T64" s="105">
        <v>5</v>
      </c>
      <c r="U64" s="84"/>
      <c r="V64" s="106">
        <f t="shared" si="4"/>
        <v>5</v>
      </c>
      <c r="W64" s="105">
        <v>4</v>
      </c>
      <c r="X64" s="84"/>
      <c r="Y64" s="106">
        <f t="shared" si="5"/>
        <v>4</v>
      </c>
      <c r="Z64" s="123">
        <f t="shared" si="7"/>
        <v>5.82</v>
      </c>
      <c r="AA64" s="124" t="str">
        <f t="shared" si="9"/>
        <v>TB</v>
      </c>
    </row>
    <row r="65" spans="1:27" ht="20.25" customHeight="1">
      <c r="A65" s="84">
        <v>57</v>
      </c>
      <c r="B65" s="85" t="s">
        <v>242</v>
      </c>
      <c r="C65" s="86" t="s">
        <v>243</v>
      </c>
      <c r="D65" s="84" t="s">
        <v>241</v>
      </c>
      <c r="E65" s="87" t="s">
        <v>244</v>
      </c>
      <c r="F65" s="84" t="s">
        <v>57</v>
      </c>
      <c r="G65" s="88" t="s">
        <v>17</v>
      </c>
      <c r="H65" s="105">
        <v>7</v>
      </c>
      <c r="I65" s="84"/>
      <c r="J65" s="106">
        <f t="shared" si="8"/>
        <v>7</v>
      </c>
      <c r="K65" s="105">
        <v>6</v>
      </c>
      <c r="L65" s="84"/>
      <c r="M65" s="106">
        <f t="shared" si="1"/>
        <v>6</v>
      </c>
      <c r="N65" s="105">
        <v>8</v>
      </c>
      <c r="O65" s="84"/>
      <c r="P65" s="106">
        <f t="shared" si="2"/>
        <v>8</v>
      </c>
      <c r="Q65" s="105">
        <v>5</v>
      </c>
      <c r="R65" s="84"/>
      <c r="S65" s="106">
        <f t="shared" si="3"/>
        <v>5</v>
      </c>
      <c r="T65" s="105">
        <v>6</v>
      </c>
      <c r="U65" s="84"/>
      <c r="V65" s="106">
        <f t="shared" si="4"/>
        <v>6</v>
      </c>
      <c r="W65" s="105">
        <v>4</v>
      </c>
      <c r="X65" s="84"/>
      <c r="Y65" s="106">
        <f t="shared" si="5"/>
        <v>4</v>
      </c>
      <c r="Z65" s="123">
        <f t="shared" si="7"/>
        <v>6.36</v>
      </c>
      <c r="AA65" s="124" t="str">
        <f t="shared" si="9"/>
        <v>TBK</v>
      </c>
    </row>
    <row r="66" spans="1:27" ht="20.25" customHeight="1">
      <c r="A66" s="84">
        <v>58</v>
      </c>
      <c r="B66" s="85" t="s">
        <v>246</v>
      </c>
      <c r="C66" s="86" t="s">
        <v>247</v>
      </c>
      <c r="D66" s="84" t="s">
        <v>245</v>
      </c>
      <c r="E66" s="87" t="s">
        <v>248</v>
      </c>
      <c r="F66" s="84" t="s">
        <v>23</v>
      </c>
      <c r="G66" s="88" t="s">
        <v>17</v>
      </c>
      <c r="H66" s="105">
        <v>7</v>
      </c>
      <c r="I66" s="84"/>
      <c r="J66" s="106">
        <f t="shared" si="8"/>
        <v>7</v>
      </c>
      <c r="K66" s="105">
        <v>6</v>
      </c>
      <c r="L66" s="84"/>
      <c r="M66" s="106">
        <f t="shared" si="1"/>
        <v>6</v>
      </c>
      <c r="N66" s="105">
        <v>8</v>
      </c>
      <c r="O66" s="84"/>
      <c r="P66" s="106">
        <f t="shared" si="2"/>
        <v>8</v>
      </c>
      <c r="Q66" s="105">
        <v>5</v>
      </c>
      <c r="R66" s="84"/>
      <c r="S66" s="106">
        <f t="shared" si="3"/>
        <v>5</v>
      </c>
      <c r="T66" s="105">
        <v>6</v>
      </c>
      <c r="U66" s="84"/>
      <c r="V66" s="106">
        <f t="shared" si="4"/>
        <v>6</v>
      </c>
      <c r="W66" s="105">
        <v>8</v>
      </c>
      <c r="X66" s="84"/>
      <c r="Y66" s="106">
        <f t="shared" si="5"/>
        <v>8</v>
      </c>
      <c r="Z66" s="123">
        <f t="shared" si="7"/>
        <v>6.36</v>
      </c>
      <c r="AA66" s="124" t="str">
        <f t="shared" si="9"/>
        <v>TBK</v>
      </c>
    </row>
    <row r="67" spans="1:27" ht="20.25" customHeight="1">
      <c r="A67" s="84">
        <v>59</v>
      </c>
      <c r="B67" s="85" t="s">
        <v>176</v>
      </c>
      <c r="C67" s="86" t="s">
        <v>250</v>
      </c>
      <c r="D67" s="84" t="s">
        <v>249</v>
      </c>
      <c r="E67" s="87" t="s">
        <v>251</v>
      </c>
      <c r="F67" s="84" t="s">
        <v>157</v>
      </c>
      <c r="G67" s="88" t="s">
        <v>17</v>
      </c>
      <c r="H67" s="105">
        <v>7</v>
      </c>
      <c r="I67" s="84"/>
      <c r="J67" s="106">
        <f t="shared" si="8"/>
        <v>7</v>
      </c>
      <c r="K67" s="105">
        <v>6</v>
      </c>
      <c r="L67" s="84"/>
      <c r="M67" s="106">
        <f t="shared" si="1"/>
        <v>6</v>
      </c>
      <c r="N67" s="105">
        <v>8</v>
      </c>
      <c r="O67" s="84"/>
      <c r="P67" s="106">
        <f t="shared" si="2"/>
        <v>8</v>
      </c>
      <c r="Q67" s="105">
        <v>4</v>
      </c>
      <c r="R67" s="290"/>
      <c r="S67" s="106">
        <f t="shared" si="3"/>
        <v>4</v>
      </c>
      <c r="T67" s="105">
        <v>6</v>
      </c>
      <c r="U67" s="84"/>
      <c r="V67" s="106">
        <f t="shared" si="4"/>
        <v>6</v>
      </c>
      <c r="W67" s="105">
        <v>6</v>
      </c>
      <c r="X67" s="84"/>
      <c r="Y67" s="106">
        <f t="shared" si="5"/>
        <v>6</v>
      </c>
      <c r="Z67" s="123">
        <f t="shared" si="7"/>
        <v>6.14</v>
      </c>
      <c r="AA67" s="124" t="str">
        <f t="shared" si="9"/>
        <v>TBK</v>
      </c>
    </row>
    <row r="68" spans="1:27" ht="20.25" customHeight="1">
      <c r="A68" s="84">
        <v>60</v>
      </c>
      <c r="B68" s="85" t="s">
        <v>253</v>
      </c>
      <c r="C68" s="86" t="s">
        <v>254</v>
      </c>
      <c r="D68" s="84" t="s">
        <v>252</v>
      </c>
      <c r="E68" s="87" t="s">
        <v>230</v>
      </c>
      <c r="F68" s="84" t="s">
        <v>88</v>
      </c>
      <c r="G68" s="88" t="s">
        <v>17</v>
      </c>
      <c r="H68" s="105">
        <v>0</v>
      </c>
      <c r="I68" s="290"/>
      <c r="J68" s="106">
        <f t="shared" si="8"/>
        <v>0</v>
      </c>
      <c r="K68" s="105">
        <v>6</v>
      </c>
      <c r="L68" s="84"/>
      <c r="M68" s="106">
        <f t="shared" si="1"/>
        <v>6</v>
      </c>
      <c r="N68" s="105">
        <v>7</v>
      </c>
      <c r="O68" s="84"/>
      <c r="P68" s="106">
        <f t="shared" si="2"/>
        <v>7</v>
      </c>
      <c r="Q68" s="105">
        <v>7</v>
      </c>
      <c r="R68" s="84"/>
      <c r="S68" s="106">
        <f t="shared" si="3"/>
        <v>7</v>
      </c>
      <c r="T68" s="105">
        <v>5</v>
      </c>
      <c r="U68" s="84"/>
      <c r="V68" s="106">
        <f t="shared" si="4"/>
        <v>5</v>
      </c>
      <c r="W68" s="105">
        <v>8</v>
      </c>
      <c r="X68" s="84"/>
      <c r="Y68" s="106">
        <f t="shared" si="5"/>
        <v>8</v>
      </c>
      <c r="Z68" s="123">
        <f t="shared" si="7"/>
        <v>4.91</v>
      </c>
      <c r="AA68" s="124" t="str">
        <f t="shared" si="9"/>
        <v>Yếu</v>
      </c>
    </row>
    <row r="69" spans="1:27" ht="20.25" customHeight="1">
      <c r="A69" s="84">
        <v>61</v>
      </c>
      <c r="B69" s="85" t="s">
        <v>256</v>
      </c>
      <c r="C69" s="86" t="s">
        <v>257</v>
      </c>
      <c r="D69" s="84" t="s">
        <v>255</v>
      </c>
      <c r="E69" s="87" t="s">
        <v>200</v>
      </c>
      <c r="F69" s="84" t="s">
        <v>258</v>
      </c>
      <c r="G69" s="88" t="s">
        <v>17</v>
      </c>
      <c r="H69" s="105">
        <v>5</v>
      </c>
      <c r="I69" s="84"/>
      <c r="J69" s="106">
        <f t="shared" si="8"/>
        <v>5</v>
      </c>
      <c r="K69" s="105">
        <v>6</v>
      </c>
      <c r="L69" s="84"/>
      <c r="M69" s="106">
        <f t="shared" si="1"/>
        <v>6</v>
      </c>
      <c r="N69" s="105">
        <v>5</v>
      </c>
      <c r="O69" s="84"/>
      <c r="P69" s="106">
        <f t="shared" si="2"/>
        <v>5</v>
      </c>
      <c r="Q69" s="105">
        <v>5</v>
      </c>
      <c r="R69" s="84"/>
      <c r="S69" s="106">
        <f t="shared" si="3"/>
        <v>5</v>
      </c>
      <c r="T69" s="105">
        <v>4</v>
      </c>
      <c r="U69" s="290">
        <v>6</v>
      </c>
      <c r="V69" s="106">
        <f t="shared" si="4"/>
        <v>6</v>
      </c>
      <c r="W69" s="105">
        <v>7</v>
      </c>
      <c r="X69" s="84"/>
      <c r="Y69" s="106">
        <f t="shared" si="5"/>
        <v>7</v>
      </c>
      <c r="Z69" s="123">
        <f t="shared" si="7"/>
        <v>5.36</v>
      </c>
      <c r="AA69" s="124" t="str">
        <f t="shared" si="9"/>
        <v>TB</v>
      </c>
    </row>
    <row r="70" spans="1:27" ht="20.25" customHeight="1">
      <c r="A70" s="84">
        <v>62</v>
      </c>
      <c r="B70" s="85" t="s">
        <v>260</v>
      </c>
      <c r="C70" s="86" t="s">
        <v>261</v>
      </c>
      <c r="D70" s="84" t="s">
        <v>259</v>
      </c>
      <c r="E70" s="87" t="s">
        <v>262</v>
      </c>
      <c r="F70" s="84" t="s">
        <v>263</v>
      </c>
      <c r="G70" s="88" t="s">
        <v>32</v>
      </c>
      <c r="H70" s="105">
        <v>7</v>
      </c>
      <c r="I70" s="84"/>
      <c r="J70" s="106">
        <f t="shared" si="8"/>
        <v>7</v>
      </c>
      <c r="K70" s="105">
        <v>8</v>
      </c>
      <c r="L70" s="84"/>
      <c r="M70" s="106">
        <f t="shared" si="1"/>
        <v>8</v>
      </c>
      <c r="N70" s="105">
        <v>9</v>
      </c>
      <c r="O70" s="84"/>
      <c r="P70" s="106">
        <f t="shared" si="2"/>
        <v>9</v>
      </c>
      <c r="Q70" s="105">
        <v>5</v>
      </c>
      <c r="R70" s="84"/>
      <c r="S70" s="106">
        <f t="shared" si="3"/>
        <v>5</v>
      </c>
      <c r="T70" s="105">
        <v>9</v>
      </c>
      <c r="U70" s="84"/>
      <c r="V70" s="106">
        <f t="shared" si="4"/>
        <v>9</v>
      </c>
      <c r="W70" s="105">
        <v>7</v>
      </c>
      <c r="X70" s="84"/>
      <c r="Y70" s="106">
        <f t="shared" si="5"/>
        <v>7</v>
      </c>
      <c r="Z70" s="123">
        <f t="shared" si="7"/>
        <v>7.41</v>
      </c>
      <c r="AA70" s="124" t="str">
        <f t="shared" si="9"/>
        <v>Khá</v>
      </c>
    </row>
    <row r="71" spans="1:27" ht="20.25" customHeight="1">
      <c r="A71" s="84">
        <v>63</v>
      </c>
      <c r="B71" s="85" t="s">
        <v>265</v>
      </c>
      <c r="C71" s="86" t="s">
        <v>266</v>
      </c>
      <c r="D71" s="84" t="s">
        <v>264</v>
      </c>
      <c r="E71" s="87" t="s">
        <v>267</v>
      </c>
      <c r="F71" s="84" t="s">
        <v>105</v>
      </c>
      <c r="G71" s="88" t="s">
        <v>32</v>
      </c>
      <c r="H71" s="105">
        <v>7</v>
      </c>
      <c r="I71" s="84"/>
      <c r="J71" s="106">
        <f t="shared" si="8"/>
        <v>7</v>
      </c>
      <c r="K71" s="105">
        <v>8</v>
      </c>
      <c r="L71" s="84"/>
      <c r="M71" s="106">
        <f t="shared" si="1"/>
        <v>8</v>
      </c>
      <c r="N71" s="105">
        <v>8</v>
      </c>
      <c r="O71" s="84"/>
      <c r="P71" s="106">
        <f t="shared" si="2"/>
        <v>8</v>
      </c>
      <c r="Q71" s="105">
        <v>5</v>
      </c>
      <c r="R71" s="84"/>
      <c r="S71" s="106">
        <f t="shared" si="3"/>
        <v>5</v>
      </c>
      <c r="T71" s="105">
        <v>8</v>
      </c>
      <c r="U71" s="84"/>
      <c r="V71" s="106">
        <f t="shared" si="4"/>
        <v>8</v>
      </c>
      <c r="W71" s="105">
        <v>9</v>
      </c>
      <c r="X71" s="84"/>
      <c r="Y71" s="106">
        <f t="shared" si="5"/>
        <v>9</v>
      </c>
      <c r="Z71" s="123">
        <f t="shared" si="7"/>
        <v>7.09</v>
      </c>
      <c r="AA71" s="124" t="str">
        <f t="shared" si="9"/>
        <v>Khá</v>
      </c>
    </row>
    <row r="72" spans="1:27" ht="20.25" customHeight="1">
      <c r="A72" s="84">
        <v>64</v>
      </c>
      <c r="B72" s="85" t="s">
        <v>269</v>
      </c>
      <c r="C72" s="86" t="s">
        <v>266</v>
      </c>
      <c r="D72" s="84" t="s">
        <v>268</v>
      </c>
      <c r="E72" s="87" t="s">
        <v>270</v>
      </c>
      <c r="F72" s="84" t="s">
        <v>271</v>
      </c>
      <c r="G72" s="88" t="s">
        <v>32</v>
      </c>
      <c r="H72" s="105">
        <v>7</v>
      </c>
      <c r="I72" s="84"/>
      <c r="J72" s="106">
        <f t="shared" si="8"/>
        <v>7</v>
      </c>
      <c r="K72" s="105">
        <v>7</v>
      </c>
      <c r="L72" s="84"/>
      <c r="M72" s="106">
        <f t="shared" si="1"/>
        <v>7</v>
      </c>
      <c r="N72" s="105">
        <v>8</v>
      </c>
      <c r="O72" s="84"/>
      <c r="P72" s="106">
        <f t="shared" si="2"/>
        <v>8</v>
      </c>
      <c r="Q72" s="105">
        <v>5</v>
      </c>
      <c r="R72" s="84"/>
      <c r="S72" s="106">
        <f t="shared" si="3"/>
        <v>5</v>
      </c>
      <c r="T72" s="105">
        <v>8</v>
      </c>
      <c r="U72" s="84"/>
      <c r="V72" s="106">
        <f t="shared" si="4"/>
        <v>8</v>
      </c>
      <c r="W72" s="105">
        <v>7</v>
      </c>
      <c r="X72" s="84"/>
      <c r="Y72" s="106">
        <f t="shared" si="5"/>
        <v>7</v>
      </c>
      <c r="Z72" s="123">
        <f t="shared" si="7"/>
        <v>6.86</v>
      </c>
      <c r="AA72" s="124" t="str">
        <f t="shared" si="9"/>
        <v>TBK</v>
      </c>
    </row>
    <row r="73" spans="1:27" ht="20.25" customHeight="1">
      <c r="A73" s="84">
        <v>65</v>
      </c>
      <c r="B73" s="85" t="s">
        <v>273</v>
      </c>
      <c r="C73" s="86" t="s">
        <v>274</v>
      </c>
      <c r="D73" s="84" t="s">
        <v>272</v>
      </c>
      <c r="E73" s="87" t="s">
        <v>275</v>
      </c>
      <c r="F73" s="84" t="s">
        <v>276</v>
      </c>
      <c r="G73" s="88" t="s">
        <v>32</v>
      </c>
      <c r="H73" s="105">
        <v>5</v>
      </c>
      <c r="I73" s="84"/>
      <c r="J73" s="106">
        <f>IF(I73="",H73,IF(AND(I73&gt;=5,I73&gt;H73),I73,MAX(H73,I73)))</f>
        <v>5</v>
      </c>
      <c r="K73" s="105">
        <v>8</v>
      </c>
      <c r="L73" s="84"/>
      <c r="M73" s="106">
        <f>IF(L73="",K73,IF(AND(L73&gt;=5,L73&gt;K73),L73,MAX(K73,L73)))</f>
        <v>8</v>
      </c>
      <c r="N73" s="105">
        <v>8</v>
      </c>
      <c r="O73" s="84"/>
      <c r="P73" s="106">
        <f>IF(O73="",N73,IF(AND(O73&gt;=5,O73&gt;N73),O73,MAX(N73,O73)))</f>
        <v>8</v>
      </c>
      <c r="Q73" s="105">
        <v>5</v>
      </c>
      <c r="R73" s="84"/>
      <c r="S73" s="106">
        <f>IF(R73="",Q73,IF(AND(R73&gt;=5,R73&gt;Q73),R73,MAX(Q73,R73)))</f>
        <v>5</v>
      </c>
      <c r="T73" s="105">
        <v>8</v>
      </c>
      <c r="U73" s="84"/>
      <c r="V73" s="106">
        <f>IF(U73="",T73,IF(AND(U73&gt;=5,U73&gt;T73),U73,MAX(T73,U73)))</f>
        <v>8</v>
      </c>
      <c r="W73" s="105">
        <v>6</v>
      </c>
      <c r="X73" s="84"/>
      <c r="Y73" s="106">
        <f>IF(X73="",W73,IF(AND(X73&gt;=5,X73&gt;W73),X73,MAX(W73,X73)))</f>
        <v>6</v>
      </c>
      <c r="Z73" s="123">
        <f t="shared" si="7"/>
        <v>6.64</v>
      </c>
      <c r="AA73" s="124" t="str">
        <f aca="true" t="shared" si="10" ref="AA73:AA80">IF(Z73&gt;=9,"Xuất sắc",IF(Z73&gt;=8,"Giỏi",IF(Z73&gt;=7,"Khá",IF(Z73&gt;=6,"TBK",IF(Z73&gt;=5,"TB",IF(Z73&gt;=4,"Yếu","Kém"))))))</f>
        <v>TBK</v>
      </c>
    </row>
    <row r="74" spans="1:27" ht="20.25" customHeight="1">
      <c r="A74" s="84">
        <v>66</v>
      </c>
      <c r="B74" s="85" t="s">
        <v>126</v>
      </c>
      <c r="C74" s="86" t="s">
        <v>278</v>
      </c>
      <c r="D74" s="84" t="s">
        <v>277</v>
      </c>
      <c r="E74" s="87" t="s">
        <v>279</v>
      </c>
      <c r="F74" s="84" t="s">
        <v>39</v>
      </c>
      <c r="G74" s="88" t="s">
        <v>17</v>
      </c>
      <c r="H74" s="105">
        <v>7</v>
      </c>
      <c r="I74" s="84"/>
      <c r="J74" s="106">
        <f>IF(I74="",H74,IF(AND(I74&gt;=5,I74&gt;H74),I74,MAX(H74,I74)))</f>
        <v>7</v>
      </c>
      <c r="K74" s="105">
        <v>7</v>
      </c>
      <c r="L74" s="84"/>
      <c r="M74" s="106">
        <f>IF(L74="",K74,IF(AND(L74&gt;=5,L74&gt;K74),L74,MAX(K74,L74)))</f>
        <v>7</v>
      </c>
      <c r="N74" s="105">
        <v>9</v>
      </c>
      <c r="O74" s="84"/>
      <c r="P74" s="106">
        <f>IF(O74="",N74,IF(AND(O74&gt;=5,O74&gt;N74),O74,MAX(N74,O74)))</f>
        <v>9</v>
      </c>
      <c r="Q74" s="105">
        <v>5</v>
      </c>
      <c r="R74" s="84"/>
      <c r="S74" s="106">
        <f>IF(R74="",Q74,IF(AND(R74&gt;=5,R74&gt;Q74),R74,MAX(Q74,R74)))</f>
        <v>5</v>
      </c>
      <c r="T74" s="105">
        <v>7</v>
      </c>
      <c r="U74" s="84"/>
      <c r="V74" s="106">
        <f>IF(U74="",T74,IF(AND(U74&gt;=5,U74&gt;T74),U74,MAX(T74,U74)))</f>
        <v>7</v>
      </c>
      <c r="W74" s="105">
        <v>8</v>
      </c>
      <c r="X74" s="84"/>
      <c r="Y74" s="106">
        <f>IF(X74="",W74,IF(AND(X74&gt;=5,X74&gt;W74),X74,MAX(W74,X74)))</f>
        <v>8</v>
      </c>
      <c r="Z74" s="123">
        <f aca="true" t="shared" si="11" ref="Z74:Z80">ROUND(SUMPRODUCT(H74:Y74,$H$8:$Y$8)/SUMIF($H74:$Y74,"&lt;&gt;M",$H$8:$Y$8),2)</f>
        <v>6.91</v>
      </c>
      <c r="AA74" s="124" t="str">
        <f t="shared" si="10"/>
        <v>TBK</v>
      </c>
    </row>
    <row r="75" spans="1:27" ht="20.25" customHeight="1">
      <c r="A75" s="84">
        <v>67</v>
      </c>
      <c r="B75" s="85" t="s">
        <v>281</v>
      </c>
      <c r="C75" s="86" t="s">
        <v>282</v>
      </c>
      <c r="D75" s="84" t="s">
        <v>280</v>
      </c>
      <c r="E75" s="87" t="s">
        <v>283</v>
      </c>
      <c r="F75" s="84" t="s">
        <v>34</v>
      </c>
      <c r="G75" s="88" t="s">
        <v>17</v>
      </c>
      <c r="H75" s="311">
        <v>7</v>
      </c>
      <c r="I75" s="312"/>
      <c r="J75" s="313">
        <f>IF(I75="",H75,IF(AND(I75&gt;=5,I75&gt;H75),I75,MAX(H75,I75)))</f>
        <v>7</v>
      </c>
      <c r="K75" s="311">
        <v>7</v>
      </c>
      <c r="L75" s="312"/>
      <c r="M75" s="313">
        <f>IF(L75="",K75,IF(AND(L75&gt;=5,L75&gt;K75),L75,MAX(K75,L75)))</f>
        <v>7</v>
      </c>
      <c r="N75" s="311">
        <v>9</v>
      </c>
      <c r="O75" s="312"/>
      <c r="P75" s="313">
        <f>IF(O75="",N75,IF(AND(O75&gt;=5,O75&gt;N75),O75,MAX(N75,O75)))</f>
        <v>9</v>
      </c>
      <c r="Q75" s="311">
        <v>7</v>
      </c>
      <c r="R75" s="312"/>
      <c r="S75" s="313">
        <f>IF(R75="",Q75,IF(AND(R75&gt;=5,R75&gt;Q75),R75,MAX(Q75,R75)))</f>
        <v>7</v>
      </c>
      <c r="T75" s="311">
        <v>7</v>
      </c>
      <c r="U75" s="312"/>
      <c r="V75" s="313">
        <f>IF(U75="",T75,IF(AND(U75&gt;=5,U75&gt;T75),U75,MAX(T75,U75)))</f>
        <v>7</v>
      </c>
      <c r="W75" s="311">
        <v>8</v>
      </c>
      <c r="X75" s="312"/>
      <c r="Y75" s="313">
        <f>IF(X75="",W75,IF(AND(X75&gt;=5,X75&gt;W75),X75,MAX(W75,X75)))</f>
        <v>8</v>
      </c>
      <c r="Z75" s="123">
        <f t="shared" si="11"/>
        <v>7.36</v>
      </c>
      <c r="AA75" s="124" t="str">
        <f t="shared" si="10"/>
        <v>Khá</v>
      </c>
    </row>
    <row r="76" spans="1:27" s="275" customFormat="1" ht="20.25" customHeight="1">
      <c r="A76" s="290">
        <v>68</v>
      </c>
      <c r="B76" s="293" t="str">
        <f>'D11CQVT01-N(67+5)'!C74</f>
        <v>Trần Thanh</v>
      </c>
      <c r="C76" s="294" t="str">
        <f>'D11CQVT01-N(67+5)'!D74</f>
        <v>Đức</v>
      </c>
      <c r="D76" s="290" t="str">
        <f>'D11CQVT01-N(67+5)'!B74</f>
        <v>N102101018</v>
      </c>
      <c r="E76" s="295" t="str">
        <f>'D11CQVT01-N(67+5)'!F74</f>
        <v>02/06/1992</v>
      </c>
      <c r="F76" s="290" t="str">
        <f>'D11CQVT01-N(67+5)'!G74</f>
        <v>Lâm Đồng</v>
      </c>
      <c r="G76" s="296" t="str">
        <f>'D11CQVT01-N(67+5)'!E74</f>
        <v>nam</v>
      </c>
      <c r="H76" s="317">
        <v>3</v>
      </c>
      <c r="I76" s="316">
        <v>5</v>
      </c>
      <c r="J76" s="318">
        <f>IF(I76="",H76,IF(H76&gt;=5,I76,MAX(H76,I76)))</f>
        <v>5</v>
      </c>
      <c r="K76" s="316">
        <v>5</v>
      </c>
      <c r="L76" s="316"/>
      <c r="M76" s="318">
        <f>IF(L76="",K76,IF(K76&gt;=5,L76,MAX(K76,L76)))</f>
        <v>5</v>
      </c>
      <c r="N76" s="316">
        <v>2</v>
      </c>
      <c r="O76" s="316">
        <v>5</v>
      </c>
      <c r="P76" s="318">
        <f>IF(O76="",N76,IF(N76&gt;=5,O76,MAX(N76,O76)))</f>
        <v>5</v>
      </c>
      <c r="Q76" s="316">
        <v>5</v>
      </c>
      <c r="R76" s="316"/>
      <c r="S76" s="318">
        <f>IF(R76="",Q76,IF(Q76&gt;=5,R76,MAX(Q76,R76)))</f>
        <v>5</v>
      </c>
      <c r="T76" s="324">
        <v>3</v>
      </c>
      <c r="U76" s="316">
        <v>2</v>
      </c>
      <c r="V76" s="318">
        <f>IF(U76="",T76,IF(T76&gt;=5,U76,MAX(T76,U76)))</f>
        <v>3</v>
      </c>
      <c r="W76" s="316">
        <v>7</v>
      </c>
      <c r="X76" s="316"/>
      <c r="Y76" s="318">
        <f>IF(X76="",W76,IF(W76&gt;=5,X76,MAX(W76,X76)))</f>
        <v>7</v>
      </c>
      <c r="Z76" s="123">
        <f t="shared" si="11"/>
        <v>4.73</v>
      </c>
      <c r="AA76" s="124" t="str">
        <f t="shared" si="10"/>
        <v>Yếu</v>
      </c>
    </row>
    <row r="77" spans="1:27" s="275" customFormat="1" ht="20.25" customHeight="1">
      <c r="A77" s="290">
        <v>69</v>
      </c>
      <c r="B77" s="293" t="s">
        <v>289</v>
      </c>
      <c r="C77" s="294" t="s">
        <v>94</v>
      </c>
      <c r="D77" s="290" t="s">
        <v>288</v>
      </c>
      <c r="E77" s="295" t="s">
        <v>290</v>
      </c>
      <c r="F77" s="290" t="s">
        <v>169</v>
      </c>
      <c r="G77" s="296" t="s">
        <v>17</v>
      </c>
      <c r="H77" s="317">
        <v>5</v>
      </c>
      <c r="I77" s="316"/>
      <c r="J77" s="318">
        <f>IF(I77="",H77,IF(H77&gt;=5,I77,MAX(H77,I77)))</f>
        <v>5</v>
      </c>
      <c r="K77" s="316">
        <v>6</v>
      </c>
      <c r="L77" s="316"/>
      <c r="M77" s="318">
        <f>IF(L77="",K77,IF(K77&gt;=5,L77,MAX(K77,L77)))</f>
        <v>6</v>
      </c>
      <c r="N77" s="316">
        <v>8</v>
      </c>
      <c r="O77" s="316"/>
      <c r="P77" s="318">
        <f>IF(O77="",N77,IF(N77&gt;=5,O77,MAX(N77,O77)))</f>
        <v>8</v>
      </c>
      <c r="Q77" s="316">
        <v>4</v>
      </c>
      <c r="R77" s="316">
        <v>8</v>
      </c>
      <c r="S77" s="318">
        <f>IF(R77="",Q77,IF(Q77&gt;=5,R77,MAX(Q77,R77)))</f>
        <v>8</v>
      </c>
      <c r="T77" s="324">
        <v>7</v>
      </c>
      <c r="U77" s="316"/>
      <c r="V77" s="318">
        <f>IF(U77="",T77,IF(T77&gt;=5,U77,MAX(T77,U77)))</f>
        <v>7</v>
      </c>
      <c r="W77" s="316">
        <v>8</v>
      </c>
      <c r="X77" s="316"/>
      <c r="Y77" s="318">
        <f>IF(X77="",W77,IF(W77&gt;=5,X77,MAX(W77,X77)))</f>
        <v>8</v>
      </c>
      <c r="Z77" s="123">
        <f t="shared" si="11"/>
        <v>6.73</v>
      </c>
      <c r="AA77" s="124" t="str">
        <f t="shared" si="10"/>
        <v>TBK</v>
      </c>
    </row>
    <row r="78" spans="1:27" s="275" customFormat="1" ht="20.25" customHeight="1">
      <c r="A78" s="290">
        <v>70</v>
      </c>
      <c r="B78" s="293" t="s">
        <v>292</v>
      </c>
      <c r="C78" s="294" t="s">
        <v>94</v>
      </c>
      <c r="D78" s="290" t="s">
        <v>291</v>
      </c>
      <c r="E78" s="295" t="s">
        <v>293</v>
      </c>
      <c r="F78" s="290" t="s">
        <v>105</v>
      </c>
      <c r="G78" s="296" t="s">
        <v>17</v>
      </c>
      <c r="H78" s="317">
        <v>1</v>
      </c>
      <c r="I78" s="316">
        <v>1</v>
      </c>
      <c r="J78" s="318">
        <f>IF(I78="",H78,IF(H78&gt;=5,I78,MAX(H78,I78)))</f>
        <v>1</v>
      </c>
      <c r="K78" s="316"/>
      <c r="L78" s="316"/>
      <c r="M78" s="318">
        <f>IF(L78="",K78,IF(K78&gt;=5,L78,MAX(K78,L78)))</f>
        <v>0</v>
      </c>
      <c r="N78" s="316">
        <v>2</v>
      </c>
      <c r="O78" s="316">
        <v>1</v>
      </c>
      <c r="P78" s="318">
        <f>IF(O78="",N78,IF(N78&gt;=5,O78,MAX(N78,O78)))</f>
        <v>2</v>
      </c>
      <c r="Q78" s="316">
        <v>4</v>
      </c>
      <c r="R78" s="316">
        <v>0</v>
      </c>
      <c r="S78" s="318">
        <f>IF(R78="",Q78,IF(Q78&gt;=5,R78,MAX(Q78,R78)))</f>
        <v>4</v>
      </c>
      <c r="T78" s="324">
        <v>1</v>
      </c>
      <c r="U78" s="316"/>
      <c r="V78" s="318">
        <f>IF(U78="",T78,IF(T78&gt;=5,U78,MAX(T78,U78)))</f>
        <v>1</v>
      </c>
      <c r="W78" s="316">
        <v>6</v>
      </c>
      <c r="X78" s="316"/>
      <c r="Y78" s="318">
        <f>IF(X78="",W78,IF(W78&gt;=5,X78,MAX(W78,X78)))</f>
        <v>6</v>
      </c>
      <c r="Z78" s="123">
        <f t="shared" si="11"/>
        <v>1.64</v>
      </c>
      <c r="AA78" s="124" t="str">
        <f t="shared" si="10"/>
        <v>Kém</v>
      </c>
    </row>
    <row r="79" spans="1:27" s="275" customFormat="1" ht="20.25" customHeight="1">
      <c r="A79" s="290">
        <v>71</v>
      </c>
      <c r="B79" s="293" t="s">
        <v>295</v>
      </c>
      <c r="C79" s="294" t="s">
        <v>296</v>
      </c>
      <c r="D79" s="290" t="s">
        <v>294</v>
      </c>
      <c r="E79" s="295" t="s">
        <v>297</v>
      </c>
      <c r="F79" s="290" t="s">
        <v>57</v>
      </c>
      <c r="G79" s="296" t="s">
        <v>17</v>
      </c>
      <c r="H79" s="317">
        <v>7</v>
      </c>
      <c r="I79" s="318"/>
      <c r="J79" s="318">
        <f>IF(I79="",H79,IF(H79&gt;=5,I79,MAX(H79,I79)))</f>
        <v>7</v>
      </c>
      <c r="K79" s="318"/>
      <c r="L79" s="318">
        <v>6</v>
      </c>
      <c r="M79" s="318">
        <f>IF(L79="",K79,IF(K79&gt;=5,L79,MAX(K79,L79)))</f>
        <v>6</v>
      </c>
      <c r="N79" s="318">
        <v>4</v>
      </c>
      <c r="O79" s="318">
        <v>6</v>
      </c>
      <c r="P79" s="318">
        <f>IF(O79="",N79,IF(N79&gt;=5,O79,MAX(N79,O79)))</f>
        <v>6</v>
      </c>
      <c r="Q79" s="318">
        <v>5</v>
      </c>
      <c r="R79" s="318"/>
      <c r="S79" s="318">
        <f>IF(R79="",Q79,IF(Q79&gt;=5,R79,MAX(Q79,R79)))</f>
        <v>5</v>
      </c>
      <c r="T79" s="324">
        <v>4</v>
      </c>
      <c r="U79" s="318"/>
      <c r="V79" s="318">
        <f>IF(U79="",T79,IF(T79&gt;=5,U79,MAX(T79,U79)))</f>
        <v>4</v>
      </c>
      <c r="W79" s="318">
        <v>0</v>
      </c>
      <c r="X79" s="318"/>
      <c r="Y79" s="318">
        <f>IF(X79="",W79,IF(W79&gt;=5,X79,MAX(W79,X79)))</f>
        <v>0</v>
      </c>
      <c r="Z79" s="123">
        <f t="shared" si="11"/>
        <v>5.73</v>
      </c>
      <c r="AA79" s="124" t="str">
        <f t="shared" si="10"/>
        <v>TB</v>
      </c>
    </row>
    <row r="80" spans="1:27" s="275" customFormat="1" ht="20.25" customHeight="1">
      <c r="A80" s="291">
        <v>72</v>
      </c>
      <c r="B80" s="301" t="s">
        <v>300</v>
      </c>
      <c r="C80" s="302" t="s">
        <v>301</v>
      </c>
      <c r="D80" s="291" t="s">
        <v>299</v>
      </c>
      <c r="E80" s="303" t="s">
        <v>286</v>
      </c>
      <c r="F80" s="291" t="s">
        <v>302</v>
      </c>
      <c r="G80" s="304" t="s">
        <v>17</v>
      </c>
      <c r="H80" s="320">
        <v>6</v>
      </c>
      <c r="I80" s="319"/>
      <c r="J80" s="319">
        <f>IF(I80="",H80,IF(H80&gt;=5,I80,MAX(H80,I80)))</f>
        <v>6</v>
      </c>
      <c r="K80" s="319"/>
      <c r="L80" s="319"/>
      <c r="M80" s="319">
        <f>IF(L80="",K80,IF(K80&gt;=5,L80,MAX(K80,L80)))</f>
        <v>0</v>
      </c>
      <c r="N80" s="319">
        <v>4</v>
      </c>
      <c r="O80" s="319"/>
      <c r="P80" s="319">
        <f>IF(O80="",N80,IF(N80&gt;=5,O80,MAX(N80,O80)))</f>
        <v>4</v>
      </c>
      <c r="Q80" s="319">
        <v>4</v>
      </c>
      <c r="R80" s="319"/>
      <c r="S80" s="319">
        <f>IF(R80="",Q80,IF(Q80&gt;=5,R80,MAX(Q80,R80)))</f>
        <v>4</v>
      </c>
      <c r="T80" s="325">
        <v>7</v>
      </c>
      <c r="U80" s="319"/>
      <c r="V80" s="319">
        <f>IF(U80="",T80,IF(T80&gt;=5,U80,MAX(T80,U80)))</f>
        <v>7</v>
      </c>
      <c r="W80" s="319">
        <v>4</v>
      </c>
      <c r="X80" s="319"/>
      <c r="Y80" s="319">
        <f>IF(X80="",W80,IF(W80&gt;=5,X80,MAX(W80,X80)))</f>
        <v>4</v>
      </c>
      <c r="Z80" s="127">
        <f t="shared" si="11"/>
        <v>3.95</v>
      </c>
      <c r="AA80" s="128" t="str">
        <f t="shared" si="10"/>
        <v>Kém</v>
      </c>
    </row>
    <row r="81" spans="1:27" ht="26.25" customHeight="1">
      <c r="A81" s="133"/>
      <c r="B81" s="134"/>
      <c r="C81" s="134"/>
      <c r="D81" s="133"/>
      <c r="E81" s="135"/>
      <c r="F81" s="133"/>
      <c r="G81" s="136"/>
      <c r="H81" s="137"/>
      <c r="I81" s="133"/>
      <c r="J81" s="138"/>
      <c r="K81" s="137"/>
      <c r="L81" s="133"/>
      <c r="M81" s="138"/>
      <c r="N81" s="138"/>
      <c r="O81" s="133"/>
      <c r="P81" s="138"/>
      <c r="Q81" s="138"/>
      <c r="R81" s="133"/>
      <c r="S81" s="138"/>
      <c r="U81" s="133"/>
      <c r="V81" s="138"/>
      <c r="W81" s="137"/>
      <c r="X81" s="133"/>
      <c r="Y81" s="138"/>
      <c r="Z81" s="139"/>
      <c r="AA81" s="140"/>
    </row>
    <row r="82" spans="1:27" ht="15" customHeight="1">
      <c r="A82" s="89"/>
      <c r="B82" s="90"/>
      <c r="D82" s="92" t="s">
        <v>336</v>
      </c>
      <c r="E82" s="93"/>
      <c r="F82" s="93"/>
      <c r="G82" s="99"/>
      <c r="I82" s="109"/>
      <c r="K82" s="109"/>
      <c r="L82" s="109"/>
      <c r="P82" s="115"/>
      <c r="Q82" s="115"/>
      <c r="R82" s="91"/>
      <c r="S82" s="115"/>
      <c r="T82" s="92" t="s">
        <v>337</v>
      </c>
      <c r="U82" s="115"/>
      <c r="V82" s="115"/>
      <c r="W82" s="91"/>
      <c r="X82" s="91"/>
      <c r="Y82" s="92"/>
      <c r="Z82" s="91"/>
      <c r="AA82" s="91"/>
    </row>
    <row r="83" spans="1:27" ht="15" customHeight="1">
      <c r="A83" s="89"/>
      <c r="D83" s="94" t="s">
        <v>326</v>
      </c>
      <c r="E83" s="89"/>
      <c r="F83" s="89"/>
      <c r="G83" s="100"/>
      <c r="I83" s="109"/>
      <c r="K83" s="109"/>
      <c r="L83" s="109"/>
      <c r="P83" s="115"/>
      <c r="Q83" s="115"/>
      <c r="R83" s="91"/>
      <c r="S83" s="115"/>
      <c r="T83" s="95" t="s">
        <v>322</v>
      </c>
      <c r="U83" s="115"/>
      <c r="V83" s="115"/>
      <c r="W83" s="91"/>
      <c r="X83" s="91"/>
      <c r="Y83" s="92"/>
      <c r="Z83" s="91"/>
      <c r="AA83" s="91"/>
    </row>
    <row r="84" spans="1:27" ht="15.75">
      <c r="A84" s="89"/>
      <c r="D84" s="92"/>
      <c r="E84" s="89"/>
      <c r="F84" s="89"/>
      <c r="G84" s="100"/>
      <c r="K84" s="109"/>
      <c r="P84" s="115"/>
      <c r="Q84" s="115"/>
      <c r="R84" s="275"/>
      <c r="S84" s="115"/>
      <c r="T84" s="91"/>
      <c r="U84" s="273"/>
      <c r="V84" s="115"/>
      <c r="W84" s="91"/>
      <c r="X84" s="91"/>
      <c r="Y84" s="95"/>
      <c r="Z84" s="91"/>
      <c r="AA84" s="91"/>
    </row>
    <row r="85" spans="1:27" ht="22.5" customHeight="1">
      <c r="A85" s="89"/>
      <c r="C85" s="95"/>
      <c r="D85" s="95"/>
      <c r="E85" s="89"/>
      <c r="F85" s="89"/>
      <c r="G85" s="100"/>
      <c r="K85" s="109"/>
      <c r="P85" s="115"/>
      <c r="Q85" s="115"/>
      <c r="R85" s="275"/>
      <c r="S85" s="115"/>
      <c r="T85" s="95"/>
      <c r="U85" s="273"/>
      <c r="V85" s="115"/>
      <c r="W85" s="95"/>
      <c r="X85" s="91"/>
      <c r="Y85" s="91"/>
      <c r="Z85" s="95"/>
      <c r="AA85" s="91"/>
    </row>
    <row r="86" spans="1:27" ht="15.75">
      <c r="A86" s="96"/>
      <c r="C86" s="96"/>
      <c r="D86" s="97"/>
      <c r="E86" s="89"/>
      <c r="F86" s="89"/>
      <c r="G86" s="100"/>
      <c r="K86" s="109"/>
      <c r="P86" s="115"/>
      <c r="Q86" s="115"/>
      <c r="R86" s="275"/>
      <c r="S86" s="115"/>
      <c r="T86" s="95"/>
      <c r="U86" s="273"/>
      <c r="V86" s="115"/>
      <c r="W86" s="95"/>
      <c r="X86" s="91"/>
      <c r="Y86" s="91"/>
      <c r="Z86" s="95"/>
      <c r="AA86" s="91"/>
    </row>
    <row r="87" spans="1:27" ht="15.75">
      <c r="A87" s="89"/>
      <c r="D87" s="95" t="s">
        <v>327</v>
      </c>
      <c r="E87" s="89"/>
      <c r="F87" s="89"/>
      <c r="G87" s="100"/>
      <c r="K87" s="109"/>
      <c r="P87" s="116"/>
      <c r="Q87" s="116"/>
      <c r="R87" s="275"/>
      <c r="S87" s="116"/>
      <c r="T87" s="95" t="s">
        <v>323</v>
      </c>
      <c r="U87" s="274"/>
      <c r="V87" s="117"/>
      <c r="W87" s="116"/>
      <c r="X87" s="91"/>
      <c r="Y87" s="91"/>
      <c r="Z87" s="116"/>
      <c r="AA87" s="91"/>
    </row>
    <row r="88" spans="7:27" s="305" customFormat="1" ht="15.75">
      <c r="G88" s="306"/>
      <c r="Z88" s="310"/>
      <c r="AA88" s="310"/>
    </row>
    <row r="89" spans="7:27" s="305" customFormat="1" ht="15.75">
      <c r="G89" s="306"/>
      <c r="Z89" s="310"/>
      <c r="AA89" s="310"/>
    </row>
    <row r="90" spans="7:27" s="305" customFormat="1" ht="15.75">
      <c r="G90" s="306"/>
      <c r="Z90" s="310"/>
      <c r="AA90" s="310"/>
    </row>
    <row r="91" spans="7:27" s="305" customFormat="1" ht="15.75">
      <c r="G91" s="306"/>
      <c r="Z91" s="310"/>
      <c r="AA91" s="310"/>
    </row>
    <row r="92" spans="7:27" s="305" customFormat="1" ht="15.75">
      <c r="G92" s="306"/>
      <c r="Z92" s="310"/>
      <c r="AA92" s="310"/>
    </row>
    <row r="93" spans="7:27" s="305" customFormat="1" ht="15.75">
      <c r="G93" s="306"/>
      <c r="H93" s="310"/>
      <c r="I93" s="322"/>
      <c r="J93" s="310"/>
      <c r="K93" s="90"/>
      <c r="L93" s="322"/>
      <c r="M93" s="310"/>
      <c r="N93" s="310"/>
      <c r="O93" s="310"/>
      <c r="P93" s="310"/>
      <c r="Q93" s="310"/>
      <c r="R93" s="322"/>
      <c r="S93" s="310"/>
      <c r="T93" s="90"/>
      <c r="U93" s="322"/>
      <c r="V93" s="310"/>
      <c r="W93" s="90"/>
      <c r="X93" s="310"/>
      <c r="Y93" s="310"/>
      <c r="Z93" s="310"/>
      <c r="AA93" s="310"/>
    </row>
    <row r="94" spans="2:27" s="305" customFormat="1" ht="15.75">
      <c r="B94" s="305" t="s">
        <v>431</v>
      </c>
      <c r="G94" s="306"/>
      <c r="H94" s="310"/>
      <c r="I94" s="322"/>
      <c r="J94" s="310"/>
      <c r="K94" s="90"/>
      <c r="L94" s="322"/>
      <c r="M94" s="310"/>
      <c r="N94" s="310"/>
      <c r="O94" s="310"/>
      <c r="P94" s="310"/>
      <c r="Q94" s="310"/>
      <c r="R94" s="322"/>
      <c r="S94" s="310"/>
      <c r="T94" s="90"/>
      <c r="U94" s="322"/>
      <c r="V94" s="310"/>
      <c r="W94" s="90"/>
      <c r="X94" s="310"/>
      <c r="Y94" s="310"/>
      <c r="Z94" s="310"/>
      <c r="AA94" s="310"/>
    </row>
    <row r="95" spans="1:27" s="275" customFormat="1" ht="20.25" customHeight="1">
      <c r="A95" s="290">
        <v>69</v>
      </c>
      <c r="B95" s="293" t="s">
        <v>289</v>
      </c>
      <c r="C95" s="294" t="s">
        <v>94</v>
      </c>
      <c r="D95" s="290" t="s">
        <v>288</v>
      </c>
      <c r="E95" s="295" t="s">
        <v>290</v>
      </c>
      <c r="F95" s="290" t="s">
        <v>169</v>
      </c>
      <c r="G95" s="296" t="s">
        <v>17</v>
      </c>
      <c r="H95" s="289">
        <v>5</v>
      </c>
      <c r="I95" s="290"/>
      <c r="J95" s="297">
        <f>IF(I95="",H95,IF(AND(I95&gt;=5,I95&gt;H95),I95,MAX(H95,I95)))</f>
        <v>5</v>
      </c>
      <c r="K95" s="289">
        <v>0</v>
      </c>
      <c r="L95" s="290"/>
      <c r="M95" s="297">
        <f>IF(L95="",K95,IF(AND(L95&gt;=5,L95&gt;K95),L95,MAX(K95,L95)))</f>
        <v>0</v>
      </c>
      <c r="N95" s="289">
        <v>8</v>
      </c>
      <c r="O95" s="290"/>
      <c r="P95" s="297">
        <f>IF(O95="",N95,IF(AND(O95&gt;=5,O95&gt;N95),O95,MAX(N95,O95)))</f>
        <v>8</v>
      </c>
      <c r="Q95" s="289">
        <v>4</v>
      </c>
      <c r="R95" s="290">
        <v>5</v>
      </c>
      <c r="S95" s="297">
        <f>IF(R95="",Q95,IF(AND(R95&gt;=5,R95&gt;Q95),R95,MAX(Q95,R95)))</f>
        <v>5</v>
      </c>
      <c r="T95" s="289">
        <v>7</v>
      </c>
      <c r="U95" s="290"/>
      <c r="V95" s="297">
        <f>IF(U95="",T95,IF(AND(U95&gt;=5,U95&gt;T95),U95,MAX(T95,U95)))</f>
        <v>7</v>
      </c>
      <c r="W95" s="289"/>
      <c r="X95" s="290"/>
      <c r="Y95" s="297">
        <f>IF(X95="",W95,IF(AND(X95&gt;=5,X95&gt;W95),X95,MAX(W95,X95)))</f>
        <v>0</v>
      </c>
      <c r="Z95" s="298">
        <f>ROUND(SUMPRODUCT(H95:Y95,$H$8:$Y$8)/SUMIF($H95:$Y95,"&lt;&gt;M",$H$8:$Y$8),2)</f>
        <v>4.68</v>
      </c>
      <c r="AA95" s="299" t="str">
        <f>IF(Z95&gt;=9,"Xuất sắc",IF(Z95&gt;=8,"Giỏi",IF(Z95&gt;=7,"Khá",IF(Z95&gt;=6,"TBK",IF(Z95&gt;=5,"TB",IF(Z95&gt;=4,"Yếu","Kém"))))))</f>
        <v>Yếu</v>
      </c>
    </row>
    <row r="96" spans="7:27" s="305" customFormat="1" ht="15.75">
      <c r="G96" s="306"/>
      <c r="H96" s="310"/>
      <c r="I96" s="322"/>
      <c r="J96" s="310"/>
      <c r="K96" s="90"/>
      <c r="L96" s="322"/>
      <c r="M96" s="310"/>
      <c r="N96" s="310"/>
      <c r="O96" s="310"/>
      <c r="P96" s="310"/>
      <c r="Q96" s="310"/>
      <c r="R96" s="322"/>
      <c r="S96" s="310"/>
      <c r="T96" s="90"/>
      <c r="U96" s="322"/>
      <c r="V96" s="310"/>
      <c r="W96" s="90"/>
      <c r="X96" s="310"/>
      <c r="Y96" s="310"/>
      <c r="Z96" s="310"/>
      <c r="AA96" s="310"/>
    </row>
    <row r="97" spans="7:27" s="305" customFormat="1" ht="15.75">
      <c r="G97" s="306"/>
      <c r="H97" s="310"/>
      <c r="I97" s="322"/>
      <c r="J97" s="310"/>
      <c r="K97" s="90"/>
      <c r="L97" s="322"/>
      <c r="M97" s="310"/>
      <c r="N97" s="310"/>
      <c r="O97" s="310"/>
      <c r="P97" s="310"/>
      <c r="Q97" s="310"/>
      <c r="R97" s="322"/>
      <c r="S97" s="310"/>
      <c r="T97" s="90"/>
      <c r="U97" s="322"/>
      <c r="V97" s="310"/>
      <c r="W97" s="90"/>
      <c r="X97" s="310"/>
      <c r="Y97" s="310"/>
      <c r="Z97" s="310"/>
      <c r="AA97" s="310"/>
    </row>
    <row r="98" spans="7:27" s="305" customFormat="1" ht="15.75">
      <c r="G98" s="306"/>
      <c r="H98" s="310"/>
      <c r="I98" s="322"/>
      <c r="J98" s="310"/>
      <c r="K98" s="90"/>
      <c r="L98" s="322"/>
      <c r="M98" s="310"/>
      <c r="N98" s="310"/>
      <c r="O98" s="310"/>
      <c r="P98" s="310"/>
      <c r="Q98" s="310"/>
      <c r="R98" s="322"/>
      <c r="S98" s="310"/>
      <c r="T98" s="90"/>
      <c r="U98" s="322"/>
      <c r="V98" s="310"/>
      <c r="W98" s="90"/>
      <c r="X98" s="310"/>
      <c r="Y98" s="310"/>
      <c r="Z98" s="310"/>
      <c r="AA98" s="310"/>
    </row>
    <row r="99" spans="7:27" s="305" customFormat="1" ht="15.75">
      <c r="G99" s="306"/>
      <c r="H99" s="310"/>
      <c r="I99" s="322"/>
      <c r="J99" s="310"/>
      <c r="K99" s="90"/>
      <c r="L99" s="322"/>
      <c r="M99" s="310"/>
      <c r="N99" s="310"/>
      <c r="O99" s="310"/>
      <c r="P99" s="310"/>
      <c r="Q99" s="310"/>
      <c r="R99" s="322"/>
      <c r="S99" s="310"/>
      <c r="T99" s="90"/>
      <c r="U99" s="322"/>
      <c r="V99" s="310"/>
      <c r="W99" s="90"/>
      <c r="X99" s="310"/>
      <c r="Y99" s="310"/>
      <c r="Z99" s="310"/>
      <c r="AA99" s="310"/>
    </row>
    <row r="100" spans="7:27" s="305" customFormat="1" ht="15.75">
      <c r="G100" s="306"/>
      <c r="H100" s="310"/>
      <c r="I100" s="322"/>
      <c r="J100" s="310"/>
      <c r="K100" s="90"/>
      <c r="L100" s="322"/>
      <c r="M100" s="310"/>
      <c r="N100" s="310"/>
      <c r="O100" s="310"/>
      <c r="P100" s="310"/>
      <c r="Q100" s="310"/>
      <c r="R100" s="322"/>
      <c r="S100" s="310"/>
      <c r="T100" s="90"/>
      <c r="U100" s="322"/>
      <c r="V100" s="310"/>
      <c r="W100" s="90"/>
      <c r="X100" s="310"/>
      <c r="Y100" s="310"/>
      <c r="Z100" s="310"/>
      <c r="AA100" s="310"/>
    </row>
    <row r="101" spans="7:27" s="305" customFormat="1" ht="15.75">
      <c r="G101" s="306"/>
      <c r="H101" s="310"/>
      <c r="I101" s="322"/>
      <c r="J101" s="310"/>
      <c r="K101" s="90"/>
      <c r="L101" s="322"/>
      <c r="M101" s="310"/>
      <c r="N101" s="310"/>
      <c r="O101" s="310"/>
      <c r="P101" s="310"/>
      <c r="Q101" s="310"/>
      <c r="R101" s="322"/>
      <c r="S101" s="310"/>
      <c r="T101" s="90"/>
      <c r="U101" s="322"/>
      <c r="V101" s="310"/>
      <c r="W101" s="90"/>
      <c r="X101" s="310"/>
      <c r="Y101" s="310"/>
      <c r="Z101" s="310"/>
      <c r="AA101" s="310"/>
    </row>
    <row r="102" spans="7:27" s="305" customFormat="1" ht="15.75">
      <c r="G102" s="306"/>
      <c r="H102" s="310"/>
      <c r="I102" s="322"/>
      <c r="J102" s="310"/>
      <c r="K102" s="90"/>
      <c r="L102" s="322"/>
      <c r="M102" s="310"/>
      <c r="N102" s="310"/>
      <c r="O102" s="310"/>
      <c r="P102" s="310"/>
      <c r="Q102" s="310"/>
      <c r="R102" s="322"/>
      <c r="S102" s="310"/>
      <c r="T102" s="90"/>
      <c r="U102" s="322"/>
      <c r="V102" s="310"/>
      <c r="W102" s="90"/>
      <c r="X102" s="310"/>
      <c r="Y102" s="310"/>
      <c r="Z102" s="310"/>
      <c r="AA102" s="310"/>
    </row>
    <row r="103" spans="7:27" s="305" customFormat="1" ht="15.75">
      <c r="G103" s="306"/>
      <c r="H103" s="310"/>
      <c r="I103" s="322"/>
      <c r="J103" s="310"/>
      <c r="K103" s="90"/>
      <c r="L103" s="322"/>
      <c r="M103" s="310"/>
      <c r="N103" s="310"/>
      <c r="O103" s="310"/>
      <c r="P103" s="310"/>
      <c r="Q103" s="310"/>
      <c r="R103" s="322"/>
      <c r="S103" s="310"/>
      <c r="T103" s="90"/>
      <c r="U103" s="322"/>
      <c r="V103" s="310"/>
      <c r="W103" s="90"/>
      <c r="X103" s="310"/>
      <c r="Y103" s="310"/>
      <c r="Z103" s="310"/>
      <c r="AA103" s="310"/>
    </row>
    <row r="104" spans="7:27" s="305" customFormat="1" ht="15.75">
      <c r="G104" s="306"/>
      <c r="H104" s="310"/>
      <c r="I104" s="322"/>
      <c r="J104" s="310"/>
      <c r="K104" s="90"/>
      <c r="L104" s="322"/>
      <c r="M104" s="310"/>
      <c r="N104" s="310"/>
      <c r="O104" s="310"/>
      <c r="P104" s="310"/>
      <c r="Q104" s="310"/>
      <c r="R104" s="322"/>
      <c r="S104" s="310"/>
      <c r="T104" s="90"/>
      <c r="U104" s="322"/>
      <c r="V104" s="310"/>
      <c r="W104" s="90"/>
      <c r="X104" s="310"/>
      <c r="Y104" s="310"/>
      <c r="Z104" s="310"/>
      <c r="AA104" s="310"/>
    </row>
    <row r="105" spans="7:27" s="305" customFormat="1" ht="15.75">
      <c r="G105" s="306"/>
      <c r="H105" s="310"/>
      <c r="I105" s="322"/>
      <c r="J105" s="310"/>
      <c r="K105" s="90"/>
      <c r="L105" s="322"/>
      <c r="M105" s="310"/>
      <c r="N105" s="310"/>
      <c r="O105" s="310"/>
      <c r="P105" s="310"/>
      <c r="Q105" s="310"/>
      <c r="R105" s="322"/>
      <c r="S105" s="310"/>
      <c r="T105" s="90"/>
      <c r="U105" s="322"/>
      <c r="V105" s="310"/>
      <c r="W105" s="90"/>
      <c r="X105" s="310"/>
      <c r="Y105" s="310"/>
      <c r="Z105" s="310"/>
      <c r="AA105" s="310"/>
    </row>
    <row r="106" spans="7:27" s="305" customFormat="1" ht="15.75">
      <c r="G106" s="306"/>
      <c r="H106" s="310"/>
      <c r="I106" s="322"/>
      <c r="J106" s="310"/>
      <c r="K106" s="90"/>
      <c r="L106" s="322"/>
      <c r="M106" s="310"/>
      <c r="N106" s="310"/>
      <c r="O106" s="310"/>
      <c r="P106" s="310"/>
      <c r="Q106" s="310"/>
      <c r="R106" s="322"/>
      <c r="S106" s="310"/>
      <c r="T106" s="90"/>
      <c r="U106" s="322"/>
      <c r="V106" s="310"/>
      <c r="W106" s="90"/>
      <c r="X106" s="310"/>
      <c r="Y106" s="310"/>
      <c r="Z106" s="310"/>
      <c r="AA106" s="310"/>
    </row>
    <row r="107" spans="7:27" s="305" customFormat="1" ht="15.75">
      <c r="G107" s="306"/>
      <c r="H107" s="310"/>
      <c r="I107" s="322"/>
      <c r="J107" s="310"/>
      <c r="K107" s="90"/>
      <c r="L107" s="322"/>
      <c r="M107" s="310"/>
      <c r="N107" s="310"/>
      <c r="O107" s="310"/>
      <c r="P107" s="310"/>
      <c r="Q107" s="310"/>
      <c r="R107" s="322"/>
      <c r="S107" s="310"/>
      <c r="T107" s="90"/>
      <c r="U107" s="322"/>
      <c r="V107" s="310"/>
      <c r="W107" s="90"/>
      <c r="X107" s="310"/>
      <c r="Y107" s="310"/>
      <c r="Z107" s="310"/>
      <c r="AA107" s="310"/>
    </row>
    <row r="108" spans="7:27" s="305" customFormat="1" ht="15.75">
      <c r="G108" s="306"/>
      <c r="H108" s="310"/>
      <c r="I108" s="322"/>
      <c r="J108" s="310"/>
      <c r="K108" s="90"/>
      <c r="L108" s="322"/>
      <c r="M108" s="310"/>
      <c r="N108" s="310"/>
      <c r="O108" s="310"/>
      <c r="P108" s="310"/>
      <c r="Q108" s="310"/>
      <c r="R108" s="322"/>
      <c r="S108" s="310"/>
      <c r="T108" s="90"/>
      <c r="U108" s="322"/>
      <c r="V108" s="310"/>
      <c r="W108" s="90"/>
      <c r="X108" s="310"/>
      <c r="Y108" s="310"/>
      <c r="Z108" s="310"/>
      <c r="AA108" s="310"/>
    </row>
    <row r="109" spans="7:27" s="305" customFormat="1" ht="15.75">
      <c r="G109" s="306"/>
      <c r="H109" s="310"/>
      <c r="I109" s="322"/>
      <c r="J109" s="310"/>
      <c r="K109" s="90"/>
      <c r="L109" s="322"/>
      <c r="M109" s="310"/>
      <c r="N109" s="310"/>
      <c r="O109" s="310"/>
      <c r="P109" s="310"/>
      <c r="Q109" s="310"/>
      <c r="R109" s="322"/>
      <c r="S109" s="310"/>
      <c r="T109" s="90"/>
      <c r="U109" s="322"/>
      <c r="V109" s="310"/>
      <c r="W109" s="90"/>
      <c r="X109" s="310"/>
      <c r="Y109" s="310"/>
      <c r="Z109" s="310"/>
      <c r="AA109" s="310"/>
    </row>
    <row r="110" spans="7:27" s="305" customFormat="1" ht="15.75">
      <c r="G110" s="306"/>
      <c r="H110" s="310"/>
      <c r="I110" s="322"/>
      <c r="J110" s="310"/>
      <c r="K110" s="90"/>
      <c r="L110" s="322"/>
      <c r="M110" s="310"/>
      <c r="N110" s="310"/>
      <c r="O110" s="310"/>
      <c r="P110" s="310"/>
      <c r="Q110" s="310"/>
      <c r="R110" s="322"/>
      <c r="S110" s="310"/>
      <c r="T110" s="90"/>
      <c r="U110" s="322"/>
      <c r="V110" s="310"/>
      <c r="W110" s="90"/>
      <c r="X110" s="310"/>
      <c r="Y110" s="310"/>
      <c r="Z110" s="310"/>
      <c r="AA110" s="310"/>
    </row>
    <row r="111" spans="7:27" s="305" customFormat="1" ht="15.75">
      <c r="G111" s="306"/>
      <c r="H111" s="310"/>
      <c r="I111" s="322"/>
      <c r="J111" s="310"/>
      <c r="K111" s="90"/>
      <c r="L111" s="322"/>
      <c r="M111" s="310"/>
      <c r="N111" s="310"/>
      <c r="O111" s="310"/>
      <c r="P111" s="310"/>
      <c r="Q111" s="310"/>
      <c r="R111" s="322"/>
      <c r="S111" s="310"/>
      <c r="T111" s="90"/>
      <c r="U111" s="322"/>
      <c r="V111" s="310"/>
      <c r="W111" s="90"/>
      <c r="X111" s="310"/>
      <c r="Y111" s="310"/>
      <c r="Z111" s="310"/>
      <c r="AA111" s="310"/>
    </row>
    <row r="112" spans="7:27" s="305" customFormat="1" ht="15.75">
      <c r="G112" s="306"/>
      <c r="H112" s="310"/>
      <c r="I112" s="322"/>
      <c r="J112" s="310"/>
      <c r="K112" s="90"/>
      <c r="L112" s="322"/>
      <c r="M112" s="310"/>
      <c r="N112" s="310"/>
      <c r="O112" s="310"/>
      <c r="P112" s="310"/>
      <c r="Q112" s="310"/>
      <c r="R112" s="322"/>
      <c r="S112" s="310"/>
      <c r="T112" s="90"/>
      <c r="U112" s="322"/>
      <c r="V112" s="310"/>
      <c r="W112" s="90"/>
      <c r="X112" s="310"/>
      <c r="Y112" s="310"/>
      <c r="Z112" s="310"/>
      <c r="AA112" s="310"/>
    </row>
    <row r="113" spans="7:27" s="305" customFormat="1" ht="15.75">
      <c r="G113" s="306"/>
      <c r="H113" s="310"/>
      <c r="I113" s="322"/>
      <c r="J113" s="310"/>
      <c r="K113" s="90"/>
      <c r="L113" s="322"/>
      <c r="M113" s="310"/>
      <c r="N113" s="310"/>
      <c r="O113" s="310"/>
      <c r="P113" s="310"/>
      <c r="Q113" s="310"/>
      <c r="R113" s="322"/>
      <c r="S113" s="310"/>
      <c r="T113" s="90"/>
      <c r="U113" s="322"/>
      <c r="V113" s="310"/>
      <c r="W113" s="90"/>
      <c r="X113" s="310"/>
      <c r="Y113" s="310"/>
      <c r="Z113" s="310"/>
      <c r="AA113" s="310"/>
    </row>
    <row r="114" spans="7:27" s="305" customFormat="1" ht="15.75">
      <c r="G114" s="306"/>
      <c r="H114" s="310"/>
      <c r="I114" s="322"/>
      <c r="J114" s="310"/>
      <c r="K114" s="90"/>
      <c r="L114" s="322"/>
      <c r="M114" s="310"/>
      <c r="N114" s="310"/>
      <c r="O114" s="310"/>
      <c r="P114" s="310"/>
      <c r="Q114" s="310"/>
      <c r="R114" s="322"/>
      <c r="S114" s="310"/>
      <c r="T114" s="90"/>
      <c r="U114" s="322"/>
      <c r="V114" s="310"/>
      <c r="W114" s="90"/>
      <c r="X114" s="310"/>
      <c r="Y114" s="310"/>
      <c r="Z114" s="310"/>
      <c r="AA114" s="310"/>
    </row>
    <row r="115" spans="7:27" s="305" customFormat="1" ht="15.75">
      <c r="G115" s="306"/>
      <c r="H115" s="310"/>
      <c r="I115" s="322"/>
      <c r="J115" s="310"/>
      <c r="K115" s="90"/>
      <c r="L115" s="322"/>
      <c r="M115" s="310"/>
      <c r="N115" s="310"/>
      <c r="O115" s="310"/>
      <c r="P115" s="310"/>
      <c r="Q115" s="310"/>
      <c r="R115" s="322"/>
      <c r="S115" s="310"/>
      <c r="T115" s="90"/>
      <c r="U115" s="322"/>
      <c r="V115" s="310"/>
      <c r="W115" s="90"/>
      <c r="X115" s="310"/>
      <c r="Y115" s="310"/>
      <c r="Z115" s="310"/>
      <c r="AA115" s="310"/>
    </row>
    <row r="116" spans="7:27" s="305" customFormat="1" ht="15.75">
      <c r="G116" s="306"/>
      <c r="H116" s="310"/>
      <c r="I116" s="322"/>
      <c r="J116" s="310"/>
      <c r="K116" s="90"/>
      <c r="L116" s="322"/>
      <c r="M116" s="310"/>
      <c r="N116" s="310"/>
      <c r="O116" s="310"/>
      <c r="P116" s="310"/>
      <c r="Q116" s="310"/>
      <c r="R116" s="322"/>
      <c r="S116" s="310"/>
      <c r="T116" s="90"/>
      <c r="U116" s="322"/>
      <c r="V116" s="310"/>
      <c r="W116" s="90"/>
      <c r="X116" s="310"/>
      <c r="Y116" s="310"/>
      <c r="Z116" s="310"/>
      <c r="AA116" s="310"/>
    </row>
    <row r="117" spans="7:27" s="305" customFormat="1" ht="15.75">
      <c r="G117" s="306"/>
      <c r="H117" s="310"/>
      <c r="I117" s="322"/>
      <c r="J117" s="310"/>
      <c r="K117" s="90"/>
      <c r="L117" s="322"/>
      <c r="M117" s="310"/>
      <c r="N117" s="310"/>
      <c r="O117" s="310"/>
      <c r="P117" s="310"/>
      <c r="Q117" s="310"/>
      <c r="R117" s="322"/>
      <c r="S117" s="310"/>
      <c r="T117" s="90"/>
      <c r="U117" s="322"/>
      <c r="V117" s="310"/>
      <c r="W117" s="90"/>
      <c r="X117" s="310"/>
      <c r="Y117" s="310"/>
      <c r="Z117" s="310"/>
      <c r="AA117" s="310"/>
    </row>
    <row r="118" spans="7:27" s="305" customFormat="1" ht="15.75">
      <c r="G118" s="306"/>
      <c r="H118" s="310"/>
      <c r="I118" s="322"/>
      <c r="J118" s="310"/>
      <c r="K118" s="90"/>
      <c r="L118" s="322"/>
      <c r="M118" s="310"/>
      <c r="N118" s="310"/>
      <c r="O118" s="310"/>
      <c r="P118" s="310"/>
      <c r="Q118" s="310"/>
      <c r="R118" s="322"/>
      <c r="S118" s="310"/>
      <c r="T118" s="90"/>
      <c r="U118" s="322"/>
      <c r="V118" s="310"/>
      <c r="W118" s="90"/>
      <c r="X118" s="310"/>
      <c r="Y118" s="310"/>
      <c r="Z118" s="310"/>
      <c r="AA118" s="310"/>
    </row>
    <row r="119" spans="7:27" s="305" customFormat="1" ht="15.75">
      <c r="G119" s="306"/>
      <c r="H119" s="310"/>
      <c r="I119" s="322"/>
      <c r="J119" s="310"/>
      <c r="K119" s="90"/>
      <c r="L119" s="322"/>
      <c r="M119" s="310"/>
      <c r="N119" s="310"/>
      <c r="O119" s="310"/>
      <c r="P119" s="310"/>
      <c r="Q119" s="310"/>
      <c r="R119" s="322"/>
      <c r="S119" s="310"/>
      <c r="T119" s="90"/>
      <c r="U119" s="322"/>
      <c r="V119" s="310"/>
      <c r="W119" s="90"/>
      <c r="X119" s="310"/>
      <c r="Y119" s="310"/>
      <c r="Z119" s="310"/>
      <c r="AA119" s="310"/>
    </row>
    <row r="120" spans="7:27" s="305" customFormat="1" ht="15.75">
      <c r="G120" s="306"/>
      <c r="H120" s="310"/>
      <c r="I120" s="322"/>
      <c r="J120" s="310"/>
      <c r="K120" s="90"/>
      <c r="L120" s="322"/>
      <c r="M120" s="310"/>
      <c r="N120" s="310"/>
      <c r="O120" s="310"/>
      <c r="P120" s="310"/>
      <c r="Q120" s="310"/>
      <c r="R120" s="322"/>
      <c r="S120" s="310"/>
      <c r="T120" s="90"/>
      <c r="U120" s="322"/>
      <c r="V120" s="310"/>
      <c r="W120" s="90"/>
      <c r="X120" s="310"/>
      <c r="Y120" s="310"/>
      <c r="Z120" s="310"/>
      <c r="AA120" s="310"/>
    </row>
    <row r="121" spans="7:27" s="305" customFormat="1" ht="15.75">
      <c r="G121" s="306"/>
      <c r="H121" s="310"/>
      <c r="I121" s="322"/>
      <c r="J121" s="310"/>
      <c r="K121" s="90"/>
      <c r="L121" s="322"/>
      <c r="M121" s="310"/>
      <c r="N121" s="310"/>
      <c r="O121" s="310"/>
      <c r="P121" s="310"/>
      <c r="Q121" s="310"/>
      <c r="R121" s="322"/>
      <c r="S121" s="310"/>
      <c r="T121" s="90"/>
      <c r="U121" s="322"/>
      <c r="V121" s="310"/>
      <c r="W121" s="90"/>
      <c r="X121" s="310"/>
      <c r="Y121" s="310"/>
      <c r="Z121" s="310"/>
      <c r="AA121" s="310"/>
    </row>
    <row r="122" spans="7:27" s="305" customFormat="1" ht="15.75">
      <c r="G122" s="306"/>
      <c r="H122" s="310"/>
      <c r="I122" s="322"/>
      <c r="J122" s="310"/>
      <c r="K122" s="90"/>
      <c r="L122" s="322"/>
      <c r="M122" s="310"/>
      <c r="N122" s="310"/>
      <c r="O122" s="310"/>
      <c r="P122" s="310"/>
      <c r="Q122" s="310"/>
      <c r="R122" s="322"/>
      <c r="S122" s="310"/>
      <c r="T122" s="90"/>
      <c r="U122" s="322"/>
      <c r="V122" s="310"/>
      <c r="W122" s="90"/>
      <c r="X122" s="310"/>
      <c r="Y122" s="310"/>
      <c r="Z122" s="310"/>
      <c r="AA122" s="310"/>
    </row>
    <row r="123" spans="7:27" s="305" customFormat="1" ht="15.75">
      <c r="G123" s="306"/>
      <c r="H123" s="310"/>
      <c r="I123" s="322"/>
      <c r="J123" s="310"/>
      <c r="K123" s="90"/>
      <c r="L123" s="322"/>
      <c r="M123" s="310"/>
      <c r="N123" s="310"/>
      <c r="O123" s="310"/>
      <c r="P123" s="310"/>
      <c r="Q123" s="310"/>
      <c r="R123" s="322"/>
      <c r="S123" s="310"/>
      <c r="T123" s="90"/>
      <c r="U123" s="322"/>
      <c r="V123" s="310"/>
      <c r="W123" s="90"/>
      <c r="X123" s="310"/>
      <c r="Y123" s="310"/>
      <c r="Z123" s="310"/>
      <c r="AA123" s="310"/>
    </row>
    <row r="124" spans="7:27" s="305" customFormat="1" ht="15.75">
      <c r="G124" s="306"/>
      <c r="H124" s="310"/>
      <c r="I124" s="322"/>
      <c r="J124" s="310"/>
      <c r="K124" s="90"/>
      <c r="L124" s="322"/>
      <c r="M124" s="310"/>
      <c r="N124" s="310"/>
      <c r="O124" s="310"/>
      <c r="P124" s="310"/>
      <c r="Q124" s="310"/>
      <c r="R124" s="322"/>
      <c r="S124" s="310"/>
      <c r="T124" s="90"/>
      <c r="U124" s="322"/>
      <c r="V124" s="310"/>
      <c r="W124" s="90"/>
      <c r="X124" s="310"/>
      <c r="Y124" s="310"/>
      <c r="Z124" s="310"/>
      <c r="AA124" s="310"/>
    </row>
    <row r="125" spans="7:27" s="305" customFormat="1" ht="15.75">
      <c r="G125" s="306"/>
      <c r="H125" s="310"/>
      <c r="I125" s="322"/>
      <c r="J125" s="310"/>
      <c r="K125" s="90"/>
      <c r="L125" s="322"/>
      <c r="M125" s="310"/>
      <c r="N125" s="310"/>
      <c r="O125" s="310"/>
      <c r="P125" s="310"/>
      <c r="Q125" s="310"/>
      <c r="R125" s="322"/>
      <c r="S125" s="310"/>
      <c r="T125" s="90"/>
      <c r="U125" s="322"/>
      <c r="V125" s="310"/>
      <c r="W125" s="90"/>
      <c r="X125" s="310"/>
      <c r="Y125" s="310"/>
      <c r="Z125" s="310"/>
      <c r="AA125" s="310"/>
    </row>
    <row r="126" spans="7:27" s="305" customFormat="1" ht="15.75">
      <c r="G126" s="306"/>
      <c r="H126" s="310"/>
      <c r="I126" s="322"/>
      <c r="J126" s="310"/>
      <c r="K126" s="90"/>
      <c r="L126" s="322"/>
      <c r="M126" s="310"/>
      <c r="N126" s="310"/>
      <c r="O126" s="310"/>
      <c r="P126" s="310"/>
      <c r="Q126" s="310"/>
      <c r="R126" s="322"/>
      <c r="S126" s="310"/>
      <c r="T126" s="90"/>
      <c r="U126" s="322"/>
      <c r="V126" s="310"/>
      <c r="W126" s="90"/>
      <c r="X126" s="310"/>
      <c r="Y126" s="310"/>
      <c r="Z126" s="310"/>
      <c r="AA126" s="310"/>
    </row>
    <row r="127" spans="7:27" s="305" customFormat="1" ht="15.75">
      <c r="G127" s="306"/>
      <c r="H127" s="310"/>
      <c r="I127" s="322"/>
      <c r="J127" s="310"/>
      <c r="K127" s="90"/>
      <c r="L127" s="322"/>
      <c r="M127" s="310"/>
      <c r="N127" s="310"/>
      <c r="O127" s="310"/>
      <c r="P127" s="310"/>
      <c r="Q127" s="310"/>
      <c r="R127" s="322"/>
      <c r="S127" s="310"/>
      <c r="T127" s="90"/>
      <c r="U127" s="322"/>
      <c r="V127" s="310"/>
      <c r="W127" s="90"/>
      <c r="X127" s="310"/>
      <c r="Y127" s="310"/>
      <c r="Z127" s="310"/>
      <c r="AA127" s="310"/>
    </row>
    <row r="128" spans="7:27" s="305" customFormat="1" ht="15.75">
      <c r="G128" s="306"/>
      <c r="H128" s="310"/>
      <c r="I128" s="322"/>
      <c r="J128" s="310"/>
      <c r="K128" s="90"/>
      <c r="L128" s="322"/>
      <c r="M128" s="310"/>
      <c r="N128" s="310"/>
      <c r="O128" s="310"/>
      <c r="P128" s="310"/>
      <c r="Q128" s="310"/>
      <c r="R128" s="322"/>
      <c r="S128" s="310"/>
      <c r="T128" s="90"/>
      <c r="U128" s="322"/>
      <c r="V128" s="310"/>
      <c r="W128" s="90"/>
      <c r="X128" s="310"/>
      <c r="Y128" s="310"/>
      <c r="Z128" s="310"/>
      <c r="AA128" s="310"/>
    </row>
    <row r="129" spans="7:27" s="305" customFormat="1" ht="15.75">
      <c r="G129" s="306"/>
      <c r="H129" s="310"/>
      <c r="I129" s="322"/>
      <c r="J129" s="310"/>
      <c r="K129" s="90"/>
      <c r="L129" s="322"/>
      <c r="M129" s="310"/>
      <c r="N129" s="310"/>
      <c r="O129" s="310"/>
      <c r="P129" s="310"/>
      <c r="Q129" s="310"/>
      <c r="R129" s="322"/>
      <c r="S129" s="310"/>
      <c r="T129" s="90"/>
      <c r="U129" s="322"/>
      <c r="V129" s="310"/>
      <c r="W129" s="90"/>
      <c r="X129" s="310"/>
      <c r="Y129" s="310"/>
      <c r="Z129" s="310"/>
      <c r="AA129" s="310"/>
    </row>
    <row r="130" spans="7:27" s="305" customFormat="1" ht="15.75">
      <c r="G130" s="306"/>
      <c r="H130" s="310"/>
      <c r="I130" s="322"/>
      <c r="J130" s="310"/>
      <c r="K130" s="90"/>
      <c r="L130" s="322"/>
      <c r="M130" s="310"/>
      <c r="N130" s="310"/>
      <c r="O130" s="310"/>
      <c r="P130" s="310"/>
      <c r="Q130" s="310"/>
      <c r="R130" s="322"/>
      <c r="S130" s="310"/>
      <c r="T130" s="90"/>
      <c r="U130" s="322"/>
      <c r="V130" s="310"/>
      <c r="W130" s="90"/>
      <c r="X130" s="310"/>
      <c r="Y130" s="310"/>
      <c r="Z130" s="310"/>
      <c r="AA130" s="310"/>
    </row>
    <row r="131" spans="7:27" s="305" customFormat="1" ht="15.75">
      <c r="G131" s="306"/>
      <c r="H131" s="310"/>
      <c r="I131" s="322"/>
      <c r="J131" s="310"/>
      <c r="K131" s="90"/>
      <c r="L131" s="322"/>
      <c r="M131" s="310"/>
      <c r="N131" s="310"/>
      <c r="O131" s="310"/>
      <c r="P131" s="310"/>
      <c r="Q131" s="310"/>
      <c r="R131" s="322"/>
      <c r="S131" s="310"/>
      <c r="T131" s="90"/>
      <c r="U131" s="322"/>
      <c r="V131" s="310"/>
      <c r="W131" s="90"/>
      <c r="X131" s="310"/>
      <c r="Y131" s="310"/>
      <c r="Z131" s="310"/>
      <c r="AA131" s="310"/>
    </row>
    <row r="132" spans="7:27" s="305" customFormat="1" ht="15.75">
      <c r="G132" s="306"/>
      <c r="H132" s="310"/>
      <c r="I132" s="322"/>
      <c r="J132" s="310"/>
      <c r="K132" s="90"/>
      <c r="L132" s="322"/>
      <c r="M132" s="310"/>
      <c r="N132" s="310"/>
      <c r="O132" s="310"/>
      <c r="P132" s="310"/>
      <c r="Q132" s="310"/>
      <c r="R132" s="322"/>
      <c r="S132" s="310"/>
      <c r="T132" s="90"/>
      <c r="U132" s="322"/>
      <c r="V132" s="310"/>
      <c r="W132" s="90"/>
      <c r="X132" s="310"/>
      <c r="Y132" s="310"/>
      <c r="Z132" s="310"/>
      <c r="AA132" s="310"/>
    </row>
    <row r="133" spans="7:27" s="305" customFormat="1" ht="15.75">
      <c r="G133" s="306"/>
      <c r="H133" s="310"/>
      <c r="I133" s="322"/>
      <c r="J133" s="310"/>
      <c r="K133" s="90"/>
      <c r="L133" s="322"/>
      <c r="M133" s="310"/>
      <c r="N133" s="310"/>
      <c r="O133" s="310"/>
      <c r="P133" s="310"/>
      <c r="Q133" s="310"/>
      <c r="R133" s="322"/>
      <c r="S133" s="310"/>
      <c r="T133" s="90"/>
      <c r="U133" s="322"/>
      <c r="V133" s="310"/>
      <c r="W133" s="90"/>
      <c r="X133" s="310"/>
      <c r="Y133" s="310"/>
      <c r="Z133" s="310"/>
      <c r="AA133" s="310"/>
    </row>
    <row r="134" spans="7:27" s="305" customFormat="1" ht="15.75">
      <c r="G134" s="306"/>
      <c r="H134" s="310"/>
      <c r="I134" s="322"/>
      <c r="J134" s="310"/>
      <c r="K134" s="90"/>
      <c r="L134" s="322"/>
      <c r="M134" s="310"/>
      <c r="N134" s="310"/>
      <c r="O134" s="310"/>
      <c r="P134" s="310"/>
      <c r="Q134" s="310"/>
      <c r="R134" s="322"/>
      <c r="S134" s="310"/>
      <c r="T134" s="90"/>
      <c r="U134" s="322"/>
      <c r="V134" s="310"/>
      <c r="W134" s="90"/>
      <c r="X134" s="310"/>
      <c r="Y134" s="310"/>
      <c r="Z134" s="310"/>
      <c r="AA134" s="310"/>
    </row>
    <row r="135" spans="7:27" s="305" customFormat="1" ht="15.75">
      <c r="G135" s="306"/>
      <c r="H135" s="310"/>
      <c r="I135" s="322"/>
      <c r="J135" s="310"/>
      <c r="K135" s="90"/>
      <c r="L135" s="322"/>
      <c r="M135" s="310"/>
      <c r="N135" s="310"/>
      <c r="O135" s="310"/>
      <c r="P135" s="310"/>
      <c r="Q135" s="310"/>
      <c r="R135" s="322"/>
      <c r="S135" s="310"/>
      <c r="T135" s="90"/>
      <c r="U135" s="322"/>
      <c r="V135" s="310"/>
      <c r="W135" s="90"/>
      <c r="X135" s="310"/>
      <c r="Y135" s="310"/>
      <c r="Z135" s="310"/>
      <c r="AA135" s="310"/>
    </row>
    <row r="136" spans="7:27" s="305" customFormat="1" ht="15.75">
      <c r="G136" s="306"/>
      <c r="H136" s="310"/>
      <c r="I136" s="322"/>
      <c r="J136" s="310"/>
      <c r="K136" s="90"/>
      <c r="L136" s="322"/>
      <c r="M136" s="310"/>
      <c r="N136" s="310"/>
      <c r="O136" s="310"/>
      <c r="P136" s="310"/>
      <c r="Q136" s="310"/>
      <c r="R136" s="322"/>
      <c r="S136" s="310"/>
      <c r="T136" s="90"/>
      <c r="U136" s="322"/>
      <c r="V136" s="310"/>
      <c r="W136" s="90"/>
      <c r="X136" s="310"/>
      <c r="Y136" s="310"/>
      <c r="Z136" s="310"/>
      <c r="AA136" s="310"/>
    </row>
    <row r="137" spans="7:27" s="305" customFormat="1" ht="15.75">
      <c r="G137" s="306"/>
      <c r="H137" s="310"/>
      <c r="I137" s="322"/>
      <c r="J137" s="310"/>
      <c r="K137" s="90"/>
      <c r="L137" s="322"/>
      <c r="M137" s="310"/>
      <c r="N137" s="310"/>
      <c r="O137" s="310"/>
      <c r="P137" s="310"/>
      <c r="Q137" s="310"/>
      <c r="R137" s="322"/>
      <c r="S137" s="310"/>
      <c r="T137" s="90"/>
      <c r="U137" s="322"/>
      <c r="V137" s="310"/>
      <c r="W137" s="90"/>
      <c r="X137" s="310"/>
      <c r="Y137" s="310"/>
      <c r="Z137" s="310"/>
      <c r="AA137" s="310"/>
    </row>
    <row r="138" spans="7:27" s="305" customFormat="1" ht="15.75">
      <c r="G138" s="306"/>
      <c r="H138" s="310"/>
      <c r="I138" s="322"/>
      <c r="J138" s="310"/>
      <c r="K138" s="90"/>
      <c r="L138" s="322"/>
      <c r="M138" s="310"/>
      <c r="N138" s="310"/>
      <c r="O138" s="310"/>
      <c r="P138" s="310"/>
      <c r="Q138" s="310"/>
      <c r="R138" s="322"/>
      <c r="S138" s="310"/>
      <c r="T138" s="90"/>
      <c r="U138" s="322"/>
      <c r="V138" s="310"/>
      <c r="W138" s="90"/>
      <c r="X138" s="310"/>
      <c r="Y138" s="310"/>
      <c r="Z138" s="310"/>
      <c r="AA138" s="310"/>
    </row>
    <row r="139" spans="7:27" s="305" customFormat="1" ht="15.75">
      <c r="G139" s="306"/>
      <c r="H139" s="310"/>
      <c r="I139" s="322"/>
      <c r="J139" s="310"/>
      <c r="K139" s="90"/>
      <c r="L139" s="322"/>
      <c r="M139" s="310"/>
      <c r="N139" s="310"/>
      <c r="O139" s="310"/>
      <c r="P139" s="310"/>
      <c r="Q139" s="310"/>
      <c r="R139" s="322"/>
      <c r="S139" s="310"/>
      <c r="T139" s="90"/>
      <c r="U139" s="322"/>
      <c r="V139" s="310"/>
      <c r="W139" s="90"/>
      <c r="X139" s="310"/>
      <c r="Y139" s="310"/>
      <c r="Z139" s="310"/>
      <c r="AA139" s="310"/>
    </row>
    <row r="140" spans="7:27" s="305" customFormat="1" ht="15.75">
      <c r="G140" s="306"/>
      <c r="H140" s="310"/>
      <c r="I140" s="322"/>
      <c r="J140" s="310"/>
      <c r="K140" s="90"/>
      <c r="L140" s="322"/>
      <c r="M140" s="310"/>
      <c r="N140" s="310"/>
      <c r="O140" s="310"/>
      <c r="P140" s="310"/>
      <c r="Q140" s="310"/>
      <c r="R140" s="322"/>
      <c r="S140" s="310"/>
      <c r="T140" s="90"/>
      <c r="U140" s="322"/>
      <c r="V140" s="310"/>
      <c r="W140" s="90"/>
      <c r="X140" s="310"/>
      <c r="Y140" s="310"/>
      <c r="Z140" s="310"/>
      <c r="AA140" s="310"/>
    </row>
    <row r="141" spans="7:27" s="305" customFormat="1" ht="15.75">
      <c r="G141" s="306"/>
      <c r="H141" s="310"/>
      <c r="I141" s="322"/>
      <c r="J141" s="310"/>
      <c r="K141" s="90"/>
      <c r="L141" s="322"/>
      <c r="M141" s="310"/>
      <c r="N141" s="310"/>
      <c r="O141" s="310"/>
      <c r="P141" s="310"/>
      <c r="Q141" s="310"/>
      <c r="R141" s="322"/>
      <c r="S141" s="310"/>
      <c r="T141" s="90"/>
      <c r="U141" s="322"/>
      <c r="V141" s="310"/>
      <c r="W141" s="90"/>
      <c r="X141" s="310"/>
      <c r="Y141" s="310"/>
      <c r="Z141" s="310"/>
      <c r="AA141" s="310"/>
    </row>
    <row r="142" spans="7:27" s="305" customFormat="1" ht="15.75">
      <c r="G142" s="306"/>
      <c r="H142" s="310"/>
      <c r="I142" s="322"/>
      <c r="J142" s="310"/>
      <c r="K142" s="90"/>
      <c r="L142" s="322"/>
      <c r="M142" s="310"/>
      <c r="N142" s="310"/>
      <c r="O142" s="310"/>
      <c r="P142" s="310"/>
      <c r="Q142" s="310"/>
      <c r="R142" s="322"/>
      <c r="S142" s="310"/>
      <c r="T142" s="90"/>
      <c r="U142" s="322"/>
      <c r="V142" s="310"/>
      <c r="W142" s="90"/>
      <c r="X142" s="310"/>
      <c r="Y142" s="310"/>
      <c r="Z142" s="310"/>
      <c r="AA142" s="310"/>
    </row>
    <row r="143" spans="8:27" ht="15.75">
      <c r="H143" s="310"/>
      <c r="I143" s="322"/>
      <c r="J143" s="310"/>
      <c r="K143" s="90"/>
      <c r="L143" s="322"/>
      <c r="M143" s="310"/>
      <c r="N143" s="310"/>
      <c r="O143" s="310"/>
      <c r="P143" s="310"/>
      <c r="Q143" s="310"/>
      <c r="R143" s="322"/>
      <c r="S143" s="310"/>
      <c r="T143" s="90"/>
      <c r="U143" s="322"/>
      <c r="V143" s="310"/>
      <c r="W143" s="90"/>
      <c r="X143" s="310"/>
      <c r="Y143" s="310"/>
      <c r="Z143" s="310"/>
      <c r="AA143" s="310"/>
    </row>
  </sheetData>
  <sheetProtection/>
  <autoFilter ref="A7:AA83"/>
  <mergeCells count="7">
    <mergeCell ref="A5:AA5"/>
    <mergeCell ref="Q1:Y1"/>
    <mergeCell ref="Q2:Y2"/>
    <mergeCell ref="A1:F1"/>
    <mergeCell ref="A2:F2"/>
    <mergeCell ref="A3:F3"/>
    <mergeCell ref="A4:AA4"/>
  </mergeCells>
  <printOptions/>
  <pageMargins left="0.22" right="0.16" top="0.51" bottom="0.21" header="0.35" footer="0.16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0"/>
  <sheetViews>
    <sheetView workbookViewId="0" topLeftCell="A67">
      <selection activeCell="A10" sqref="A10:IV81"/>
    </sheetView>
  </sheetViews>
  <sheetFormatPr defaultColWidth="8.796875" defaultRowHeight="15"/>
  <cols>
    <col min="1" max="1" width="3.3984375" style="189" customWidth="1"/>
    <col min="2" max="2" width="15.09765625" style="244" bestFit="1" customWidth="1"/>
    <col min="3" max="3" width="6.69921875" style="245" customWidth="1"/>
    <col min="4" max="4" width="10.09765625" style="245" customWidth="1"/>
    <col min="5" max="5" width="9.3984375" style="244" customWidth="1"/>
    <col min="6" max="6" width="11.59765625" style="244" customWidth="1"/>
    <col min="7" max="7" width="4.59765625" style="246" customWidth="1"/>
    <col min="8" max="8" width="3.59765625" style="247" customWidth="1"/>
    <col min="9" max="19" width="3.59765625" style="248" customWidth="1"/>
    <col min="20" max="20" width="5.3984375" style="251" customWidth="1"/>
    <col min="21" max="21" width="9.59765625" style="173" hidden="1" customWidth="1"/>
    <col min="22" max="22" width="4.19921875" style="189" customWidth="1"/>
    <col min="23" max="23" width="4.8984375" style="189" customWidth="1"/>
    <col min="24" max="24" width="9.69921875" style="189" customWidth="1"/>
    <col min="25" max="25" width="9" style="189" customWidth="1"/>
    <col min="26" max="26" width="27.59765625" style="189" customWidth="1"/>
    <col min="27" max="27" width="9" style="175" customWidth="1"/>
    <col min="28" max="16384" width="9" style="189" customWidth="1"/>
  </cols>
  <sheetData>
    <row r="1" spans="1:27" s="173" customFormat="1" ht="15" hidden="1">
      <c r="A1" s="164"/>
      <c r="B1" s="165"/>
      <c r="C1" s="166"/>
      <c r="D1" s="167" t="s">
        <v>0</v>
      </c>
      <c r="E1" s="168"/>
      <c r="F1" s="168"/>
      <c r="G1" s="168"/>
      <c r="H1" s="169"/>
      <c r="I1" s="170"/>
      <c r="J1" s="169"/>
      <c r="K1" s="169"/>
      <c r="L1" s="170"/>
      <c r="M1" s="170"/>
      <c r="N1" s="170"/>
      <c r="O1" s="170"/>
      <c r="P1" s="170"/>
      <c r="Q1" s="171" t="s">
        <v>338</v>
      </c>
      <c r="R1" s="172"/>
      <c r="S1" s="172"/>
      <c r="U1" s="168"/>
      <c r="V1" s="168"/>
      <c r="W1" s="168"/>
      <c r="X1" s="174"/>
      <c r="AA1" s="175"/>
    </row>
    <row r="2" spans="1:27" s="173" customFormat="1" ht="15" hidden="1">
      <c r="A2" s="164"/>
      <c r="B2" s="165"/>
      <c r="C2" s="176"/>
      <c r="D2" s="177" t="s">
        <v>312</v>
      </c>
      <c r="E2" s="171"/>
      <c r="F2" s="168"/>
      <c r="G2" s="171"/>
      <c r="H2" s="178"/>
      <c r="I2" s="170"/>
      <c r="J2" s="169"/>
      <c r="K2" s="169"/>
      <c r="L2" s="170"/>
      <c r="M2" s="170"/>
      <c r="N2" s="170"/>
      <c r="O2" s="170"/>
      <c r="P2" s="170"/>
      <c r="Q2" s="171" t="s">
        <v>339</v>
      </c>
      <c r="R2" s="179"/>
      <c r="S2" s="179"/>
      <c r="U2" s="171"/>
      <c r="V2" s="171"/>
      <c r="W2" s="171"/>
      <c r="X2" s="180"/>
      <c r="AA2" s="175"/>
    </row>
    <row r="3" spans="1:24" ht="15" customHeight="1" hidden="1">
      <c r="A3" s="164"/>
      <c r="B3" s="165"/>
      <c r="C3" s="176"/>
      <c r="D3" s="177" t="s">
        <v>340</v>
      </c>
      <c r="E3" s="171"/>
      <c r="F3" s="168"/>
      <c r="G3" s="171"/>
      <c r="H3" s="181"/>
      <c r="I3" s="182"/>
      <c r="J3" s="183"/>
      <c r="K3" s="183"/>
      <c r="L3" s="184"/>
      <c r="M3" s="185"/>
      <c r="N3" s="185"/>
      <c r="O3" s="185"/>
      <c r="P3" s="185"/>
      <c r="Q3" s="185"/>
      <c r="R3" s="185"/>
      <c r="S3" s="186"/>
      <c r="T3" s="187"/>
      <c r="U3" s="188"/>
      <c r="V3" s="188"/>
      <c r="W3" s="188"/>
      <c r="X3" s="188"/>
    </row>
    <row r="4" spans="1:24" ht="15" customHeight="1">
      <c r="A4" s="164"/>
      <c r="B4" s="165"/>
      <c r="C4" s="176"/>
      <c r="D4" s="177"/>
      <c r="E4" s="171"/>
      <c r="F4" s="168"/>
      <c r="G4" s="171"/>
      <c r="H4" s="181"/>
      <c r="I4" s="182"/>
      <c r="J4" s="183"/>
      <c r="K4" s="183"/>
      <c r="L4" s="184"/>
      <c r="M4" s="185"/>
      <c r="N4" s="185"/>
      <c r="O4" s="185"/>
      <c r="P4" s="185"/>
      <c r="Q4" s="185"/>
      <c r="R4" s="185"/>
      <c r="S4" s="186"/>
      <c r="T4" s="187"/>
      <c r="U4" s="188"/>
      <c r="V4" s="188"/>
      <c r="W4" s="188"/>
      <c r="X4" s="188"/>
    </row>
    <row r="5" spans="1:24" ht="18.75">
      <c r="A5" s="357" t="s">
        <v>341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</row>
    <row r="6" spans="1:29" ht="15.75">
      <c r="A6" s="350" t="s">
        <v>325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190"/>
      <c r="Z6" s="190"/>
      <c r="AA6" s="191"/>
      <c r="AB6" s="190"/>
      <c r="AC6" s="190"/>
    </row>
    <row r="7" spans="1:24" ht="12" customHeight="1">
      <c r="A7" s="192"/>
      <c r="B7" s="193"/>
      <c r="C7" s="193"/>
      <c r="D7" s="193"/>
      <c r="E7" s="193"/>
      <c r="F7" s="193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5"/>
      <c r="U7" s="192"/>
      <c r="V7" s="192"/>
      <c r="W7" s="192"/>
      <c r="X7" s="192"/>
    </row>
    <row r="8" spans="1:24" s="199" customFormat="1" ht="96" customHeight="1">
      <c r="A8" s="148" t="s">
        <v>329</v>
      </c>
      <c r="B8" s="149" t="s">
        <v>330</v>
      </c>
      <c r="C8" s="150" t="s">
        <v>331</v>
      </c>
      <c r="D8" s="148" t="s">
        <v>332</v>
      </c>
      <c r="E8" s="148" t="s">
        <v>333</v>
      </c>
      <c r="F8" s="148" t="s">
        <v>313</v>
      </c>
      <c r="G8" s="148" t="s">
        <v>334</v>
      </c>
      <c r="H8" s="196" t="s">
        <v>314</v>
      </c>
      <c r="I8" s="196" t="s">
        <v>328</v>
      </c>
      <c r="J8" s="196" t="s">
        <v>317</v>
      </c>
      <c r="K8" s="196" t="s">
        <v>335</v>
      </c>
      <c r="L8" s="196" t="s">
        <v>318</v>
      </c>
      <c r="M8" s="196" t="s">
        <v>319</v>
      </c>
      <c r="N8" s="196" t="s">
        <v>358</v>
      </c>
      <c r="O8" s="196" t="s">
        <v>342</v>
      </c>
      <c r="P8" s="196" t="s">
        <v>354</v>
      </c>
      <c r="Q8" s="196" t="s">
        <v>343</v>
      </c>
      <c r="R8" s="196" t="s">
        <v>355</v>
      </c>
      <c r="S8" s="196" t="s">
        <v>344</v>
      </c>
      <c r="T8" s="197" t="s">
        <v>345</v>
      </c>
      <c r="U8" s="151" t="s">
        <v>346</v>
      </c>
      <c r="V8" s="198" t="s">
        <v>347</v>
      </c>
      <c r="W8" s="198" t="s">
        <v>348</v>
      </c>
      <c r="X8" s="198" t="s">
        <v>349</v>
      </c>
    </row>
    <row r="9" spans="1:24" s="199" customFormat="1" ht="12.75" customHeight="1">
      <c r="A9" s="358" t="s">
        <v>350</v>
      </c>
      <c r="B9" s="359"/>
      <c r="C9" s="359"/>
      <c r="D9" s="359"/>
      <c r="E9" s="359"/>
      <c r="F9" s="359"/>
      <c r="G9" s="360"/>
      <c r="H9" s="200">
        <v>4</v>
      </c>
      <c r="I9" s="200">
        <v>3</v>
      </c>
      <c r="J9" s="200">
        <v>4</v>
      </c>
      <c r="K9" s="200">
        <v>5</v>
      </c>
      <c r="L9" s="200">
        <v>4</v>
      </c>
      <c r="M9" s="200">
        <v>0</v>
      </c>
      <c r="N9" s="201">
        <v>5</v>
      </c>
      <c r="O9" s="201">
        <v>5</v>
      </c>
      <c r="P9" s="201">
        <v>4</v>
      </c>
      <c r="Q9" s="201">
        <v>5</v>
      </c>
      <c r="R9" s="201">
        <v>3</v>
      </c>
      <c r="S9" s="201">
        <v>0</v>
      </c>
      <c r="T9" s="202">
        <f>SUM(H9:S9)</f>
        <v>42</v>
      </c>
      <c r="U9" s="203"/>
      <c r="V9" s="204"/>
      <c r="W9" s="204"/>
      <c r="X9" s="204"/>
    </row>
    <row r="10" spans="1:27" s="208" customFormat="1" ht="19.5" customHeight="1">
      <c r="A10" s="205">
        <v>1</v>
      </c>
      <c r="B10" s="80" t="s">
        <v>15</v>
      </c>
      <c r="C10" s="81" t="s">
        <v>16</v>
      </c>
      <c r="D10" s="79" t="s">
        <v>14</v>
      </c>
      <c r="E10" s="82" t="s">
        <v>18</v>
      </c>
      <c r="F10" s="79" t="s">
        <v>19</v>
      </c>
      <c r="G10" s="83" t="s">
        <v>17</v>
      </c>
      <c r="H10" s="258">
        <f>'HK1'!J9</f>
        <v>6</v>
      </c>
      <c r="I10" s="259">
        <f>'HK1'!M9</f>
        <v>6</v>
      </c>
      <c r="J10" s="259">
        <f>'HK1'!P9</f>
        <v>8</v>
      </c>
      <c r="K10" s="259">
        <f>'HK1'!S9</f>
        <v>6</v>
      </c>
      <c r="L10" s="260">
        <f>'HK1'!V9</f>
        <v>7</v>
      </c>
      <c r="M10" s="259">
        <f>'HK1'!Y9</f>
        <v>5</v>
      </c>
      <c r="N10" s="259">
        <f>'HK2'!J9</f>
        <v>5</v>
      </c>
      <c r="O10" s="259">
        <f>'HK2'!M9</f>
        <v>4</v>
      </c>
      <c r="P10" s="259">
        <f>'HK2'!P9</f>
        <v>5</v>
      </c>
      <c r="Q10" s="259">
        <f>'HK2'!S9</f>
        <v>7</v>
      </c>
      <c r="R10" s="259">
        <f>'HK2'!V9</f>
        <v>5</v>
      </c>
      <c r="S10" s="259">
        <f>'HK2'!Y9</f>
        <v>8</v>
      </c>
      <c r="T10" s="206">
        <f>ROUND(SUMPRODUCT(H10:S10,$H$9:$S$9)/SUMIF($H10:$S10,"&lt;&gt;M",H$9:$S$9),2)</f>
        <v>5.88</v>
      </c>
      <c r="U10" s="207" t="str">
        <f>IF(T11&gt;=9,"Xuất Sắc",IF(T11&gt;=8,"Giỏi",IF(T11&gt;=7,"Khá",IF(T11&gt;=6,"TB.Khá",IF(T11&gt;=5,"Trung Bình",IF(T11&gt;=4,"Yếu","Kém"))))))</f>
        <v>TB.Khá</v>
      </c>
      <c r="V10" s="207">
        <f aca="true" t="shared" si="0" ref="V10:V41">COUNTIF(H10:S10,"&lt;5")</f>
        <v>1</v>
      </c>
      <c r="W10" s="207">
        <f aca="true" t="shared" si="1" ref="W10:W41">SUMIF(H10:S10,"&lt;5",$H$9:$S$9)</f>
        <v>5</v>
      </c>
      <c r="X10" s="207" t="str">
        <f aca="true" t="shared" si="2" ref="X10:X41">IF(AND(T10&gt;=5,W10&lt;=25),"Học tiếp",IF(T10&lt;3.5,"Thôi học","Ngừng học"))</f>
        <v>Học tiếp</v>
      </c>
      <c r="Z10" s="209" t="s">
        <v>314</v>
      </c>
      <c r="AA10" s="213">
        <v>4</v>
      </c>
    </row>
    <row r="11" spans="1:27" s="208" customFormat="1" ht="19.5" customHeight="1">
      <c r="A11" s="211">
        <v>2</v>
      </c>
      <c r="B11" s="85" t="s">
        <v>21</v>
      </c>
      <c r="C11" s="86" t="s">
        <v>16</v>
      </c>
      <c r="D11" s="84" t="s">
        <v>20</v>
      </c>
      <c r="E11" s="87" t="s">
        <v>22</v>
      </c>
      <c r="F11" s="84" t="s">
        <v>23</v>
      </c>
      <c r="G11" s="88" t="s">
        <v>17</v>
      </c>
      <c r="H11" s="261">
        <f>'HK1'!J10</f>
        <v>7</v>
      </c>
      <c r="I11" s="262">
        <f>'HK1'!M10</f>
        <v>6</v>
      </c>
      <c r="J11" s="262">
        <f>'HK1'!P10</f>
        <v>5</v>
      </c>
      <c r="K11" s="262">
        <f>'HK1'!S10</f>
        <v>7</v>
      </c>
      <c r="L11" s="263">
        <f>'HK1'!V10</f>
        <v>8</v>
      </c>
      <c r="M11" s="262">
        <f>'HK1'!Y10</f>
        <v>8</v>
      </c>
      <c r="N11" s="262">
        <f>'HK2'!J10</f>
        <v>3</v>
      </c>
      <c r="O11" s="262">
        <f>'HK2'!M10</f>
        <v>7</v>
      </c>
      <c r="P11" s="262">
        <f>'HK2'!P10</f>
        <v>6</v>
      </c>
      <c r="Q11" s="262">
        <f>'HK2'!S10</f>
        <v>6</v>
      </c>
      <c r="R11" s="262">
        <f>'HK2'!V10</f>
        <v>6</v>
      </c>
      <c r="S11" s="262">
        <f>'HK2'!Y10</f>
        <v>8</v>
      </c>
      <c r="T11" s="212">
        <f>ROUND(SUMPRODUCT(H11:S11,$H$9:$S$9)/SUMIF($H11:$S11,"&lt;&gt;M",H$9:$S$9),2)</f>
        <v>6.07</v>
      </c>
      <c r="U11" s="211" t="str">
        <f aca="true" t="shared" si="3" ref="U11:U32">IF(T11&gt;=9,"Xuất Sắc",IF(T11&gt;=8,"Giỏi",IF(T11&gt;=7,"Khá",IF(T11&gt;=6,"TB.Khá",IF(T11&gt;=5,"Trung Bình",IF(T11&gt;=4,"Yếu","Kém"))))))</f>
        <v>TB.Khá</v>
      </c>
      <c r="V11" s="211">
        <f t="shared" si="0"/>
        <v>1</v>
      </c>
      <c r="W11" s="211">
        <f t="shared" si="1"/>
        <v>5</v>
      </c>
      <c r="X11" s="211" t="str">
        <f t="shared" si="2"/>
        <v>Học tiếp</v>
      </c>
      <c r="Z11" s="209" t="s">
        <v>328</v>
      </c>
      <c r="AA11" s="210">
        <v>3</v>
      </c>
    </row>
    <row r="12" spans="1:27" s="208" customFormat="1" ht="19.5" customHeight="1">
      <c r="A12" s="211">
        <v>3</v>
      </c>
      <c r="B12" s="85" t="s">
        <v>26</v>
      </c>
      <c r="C12" s="86" t="s">
        <v>16</v>
      </c>
      <c r="D12" s="84" t="s">
        <v>25</v>
      </c>
      <c r="E12" s="87" t="s">
        <v>27</v>
      </c>
      <c r="F12" s="84" t="s">
        <v>28</v>
      </c>
      <c r="G12" s="88" t="s">
        <v>17</v>
      </c>
      <c r="H12" s="261">
        <f>'HK1'!J11</f>
        <v>9</v>
      </c>
      <c r="I12" s="262">
        <f>'HK1'!M11</f>
        <v>7</v>
      </c>
      <c r="J12" s="262">
        <f>'HK1'!P11</f>
        <v>6</v>
      </c>
      <c r="K12" s="262">
        <f>'HK1'!S11</f>
        <v>8</v>
      </c>
      <c r="L12" s="263">
        <f>'HK1'!V11</f>
        <v>7</v>
      </c>
      <c r="M12" s="262">
        <f>'HK1'!Y11</f>
        <v>7</v>
      </c>
      <c r="N12" s="262">
        <f>'HK2'!J11</f>
        <v>8</v>
      </c>
      <c r="O12" s="262">
        <f>'HK2'!M11</f>
        <v>7</v>
      </c>
      <c r="P12" s="262">
        <f>'HK2'!P11</f>
        <v>9</v>
      </c>
      <c r="Q12" s="262">
        <f>'HK2'!S11</f>
        <v>6</v>
      </c>
      <c r="R12" s="262">
        <f>'HK2'!V11</f>
        <v>7</v>
      </c>
      <c r="S12" s="262">
        <f>'HK2'!Y11</f>
        <v>8</v>
      </c>
      <c r="T12" s="212">
        <f>ROUND(SUMPRODUCT(H12:S12,$H$9:$S$9)/SUMIF($H12:$S12,"&lt;&gt;M",H$9:$S$9),2)</f>
        <v>7.4</v>
      </c>
      <c r="U12" s="211" t="str">
        <f t="shared" si="3"/>
        <v>Khá</v>
      </c>
      <c r="V12" s="211">
        <f t="shared" si="0"/>
        <v>0</v>
      </c>
      <c r="W12" s="211">
        <f t="shared" si="1"/>
        <v>0</v>
      </c>
      <c r="X12" s="211" t="str">
        <f t="shared" si="2"/>
        <v>Học tiếp</v>
      </c>
      <c r="Z12" s="210" t="s">
        <v>317</v>
      </c>
      <c r="AA12" s="215">
        <v>4</v>
      </c>
    </row>
    <row r="13" spans="1:27" s="208" customFormat="1" ht="19.5" customHeight="1">
      <c r="A13" s="214">
        <v>4</v>
      </c>
      <c r="B13" s="85" t="s">
        <v>30</v>
      </c>
      <c r="C13" s="86" t="s">
        <v>31</v>
      </c>
      <c r="D13" s="84" t="s">
        <v>29</v>
      </c>
      <c r="E13" s="87" t="s">
        <v>33</v>
      </c>
      <c r="F13" s="84" t="s">
        <v>34</v>
      </c>
      <c r="G13" s="88" t="s">
        <v>32</v>
      </c>
      <c r="H13" s="261">
        <f>'HK1'!J12</f>
        <v>8</v>
      </c>
      <c r="I13" s="262">
        <f>'HK1'!M12</f>
        <v>7</v>
      </c>
      <c r="J13" s="262">
        <f>'HK1'!P12</f>
        <v>7</v>
      </c>
      <c r="K13" s="262">
        <f>'HK1'!S12</f>
        <v>7</v>
      </c>
      <c r="L13" s="263">
        <f>'HK1'!V12</f>
        <v>8</v>
      </c>
      <c r="M13" s="262">
        <f>'HK1'!Y12</f>
        <v>7</v>
      </c>
      <c r="N13" s="262">
        <f>'HK2'!J12</f>
        <v>8</v>
      </c>
      <c r="O13" s="262">
        <f>'HK2'!M12</f>
        <v>7</v>
      </c>
      <c r="P13" s="262">
        <f>'HK2'!P12</f>
        <v>9</v>
      </c>
      <c r="Q13" s="262">
        <f>'HK2'!S12</f>
        <v>5</v>
      </c>
      <c r="R13" s="262">
        <f>'HK2'!V12</f>
        <v>8</v>
      </c>
      <c r="S13" s="262">
        <f>'HK2'!Y12</f>
        <v>6</v>
      </c>
      <c r="T13" s="212">
        <f>ROUND(SUMPRODUCT(H13:S13,$H$9:$S$9)/SUMIF($H13:$S13,"&lt;&gt;M",H$9:$S$9),2)</f>
        <v>7.33</v>
      </c>
      <c r="U13" s="211" t="str">
        <f t="shared" si="3"/>
        <v>Khá</v>
      </c>
      <c r="V13" s="211">
        <f t="shared" si="0"/>
        <v>0</v>
      </c>
      <c r="W13" s="211">
        <f t="shared" si="1"/>
        <v>0</v>
      </c>
      <c r="X13" s="211" t="str">
        <f t="shared" si="2"/>
        <v>Học tiếp</v>
      </c>
      <c r="Z13" s="210" t="s">
        <v>335</v>
      </c>
      <c r="AA13" s="216">
        <v>5</v>
      </c>
    </row>
    <row r="14" spans="1:27" s="208" customFormat="1" ht="19.5" customHeight="1">
      <c r="A14" s="211">
        <v>5</v>
      </c>
      <c r="B14" s="85" t="s">
        <v>36</v>
      </c>
      <c r="C14" s="86" t="s">
        <v>37</v>
      </c>
      <c r="D14" s="84" t="s">
        <v>35</v>
      </c>
      <c r="E14" s="87" t="s">
        <v>38</v>
      </c>
      <c r="F14" s="84" t="s">
        <v>39</v>
      </c>
      <c r="G14" s="88" t="s">
        <v>17</v>
      </c>
      <c r="H14" s="261">
        <f>'HK1'!J13</f>
        <v>5</v>
      </c>
      <c r="I14" s="262">
        <f>'HK1'!M13</f>
        <v>7</v>
      </c>
      <c r="J14" s="262">
        <f>'HK1'!P13</f>
        <v>6</v>
      </c>
      <c r="K14" s="262">
        <f>'HK1'!S13</f>
        <v>6</v>
      </c>
      <c r="L14" s="263">
        <f>'HK1'!V13</f>
        <v>4</v>
      </c>
      <c r="M14" s="262">
        <f>'HK1'!Y13</f>
        <v>6</v>
      </c>
      <c r="N14" s="262">
        <f>'HK2'!J13</f>
        <v>7</v>
      </c>
      <c r="O14" s="262">
        <f>'HK2'!M13</f>
        <v>6</v>
      </c>
      <c r="P14" s="262">
        <f>'HK2'!P13</f>
        <v>9</v>
      </c>
      <c r="Q14" s="262">
        <f>'HK2'!S13</f>
        <v>5</v>
      </c>
      <c r="R14" s="262">
        <f>'HK2'!V13</f>
        <v>5</v>
      </c>
      <c r="S14" s="262">
        <f>'HK2'!Y13</f>
        <v>8</v>
      </c>
      <c r="T14" s="212">
        <f>ROUND(SUMPRODUCT(H14:S14,$H$9:$S$9)/SUMIF($H14:$S14,"&lt;&gt;M",H$9:$S$9),2)</f>
        <v>6</v>
      </c>
      <c r="U14" s="211" t="str">
        <f t="shared" si="3"/>
        <v>TB.Khá</v>
      </c>
      <c r="V14" s="211">
        <f t="shared" si="0"/>
        <v>1</v>
      </c>
      <c r="W14" s="211">
        <f t="shared" si="1"/>
        <v>4</v>
      </c>
      <c r="X14" s="211" t="str">
        <f t="shared" si="2"/>
        <v>Học tiếp</v>
      </c>
      <c r="Z14" s="215" t="s">
        <v>318</v>
      </c>
      <c r="AA14" s="216">
        <v>4</v>
      </c>
    </row>
    <row r="15" spans="1:27" s="208" customFormat="1" ht="19.5" customHeight="1">
      <c r="A15" s="211">
        <v>6</v>
      </c>
      <c r="B15" s="85" t="s">
        <v>41</v>
      </c>
      <c r="C15" s="86" t="s">
        <v>42</v>
      </c>
      <c r="D15" s="84" t="s">
        <v>40</v>
      </c>
      <c r="E15" s="87" t="s">
        <v>43</v>
      </c>
      <c r="F15" s="84" t="s">
        <v>39</v>
      </c>
      <c r="G15" s="88" t="s">
        <v>17</v>
      </c>
      <c r="H15" s="261">
        <f>'HK1'!J14</f>
        <v>7</v>
      </c>
      <c r="I15" s="262">
        <f>'HK1'!M14</f>
        <v>6</v>
      </c>
      <c r="J15" s="262">
        <f>'HK1'!P14</f>
        <v>7</v>
      </c>
      <c r="K15" s="262">
        <f>'HK1'!S14</f>
        <v>5</v>
      </c>
      <c r="L15" s="263">
        <f>'HK1'!V14</f>
        <v>6</v>
      </c>
      <c r="M15" s="262">
        <f>'HK1'!Y14</f>
        <v>7</v>
      </c>
      <c r="N15" s="262">
        <f>'HK2'!J14</f>
        <v>0</v>
      </c>
      <c r="O15" s="262">
        <f>'HK2'!M14</f>
        <v>0</v>
      </c>
      <c r="P15" s="262">
        <f>'HK2'!P14</f>
        <v>0</v>
      </c>
      <c r="Q15" s="262">
        <f>'HK2'!S14</f>
        <v>0</v>
      </c>
      <c r="R15" s="262">
        <f>'HK2'!V14</f>
        <v>0</v>
      </c>
      <c r="S15" s="262">
        <f>'HK2'!Y14</f>
        <v>6</v>
      </c>
      <c r="T15" s="212">
        <f>ROUND(SUMPRODUCT(H15:S15,$H$9:$S$9)/SUMIF($H15:$S15,"&lt;&gt;M",H$9:$S$9),2)</f>
        <v>2.93</v>
      </c>
      <c r="U15" s="211" t="str">
        <f t="shared" si="3"/>
        <v>Kém</v>
      </c>
      <c r="V15" s="211">
        <f t="shared" si="0"/>
        <v>5</v>
      </c>
      <c r="W15" s="211">
        <f t="shared" si="1"/>
        <v>22</v>
      </c>
      <c r="X15" s="326" t="str">
        <f t="shared" si="2"/>
        <v>Thôi học</v>
      </c>
      <c r="Z15" s="215" t="s">
        <v>319</v>
      </c>
      <c r="AA15" s="216">
        <v>0</v>
      </c>
    </row>
    <row r="16" spans="1:27" s="208" customFormat="1" ht="19.5" customHeight="1">
      <c r="A16" s="214">
        <v>7</v>
      </c>
      <c r="B16" s="85" t="s">
        <v>45</v>
      </c>
      <c r="C16" s="86" t="s">
        <v>42</v>
      </c>
      <c r="D16" s="84" t="s">
        <v>44</v>
      </c>
      <c r="E16" s="87" t="s">
        <v>46</v>
      </c>
      <c r="F16" s="84" t="s">
        <v>47</v>
      </c>
      <c r="G16" s="88" t="s">
        <v>17</v>
      </c>
      <c r="H16" s="261">
        <f>'HK1'!J15</f>
        <v>4</v>
      </c>
      <c r="I16" s="262">
        <f>'HK1'!M15</f>
        <v>6</v>
      </c>
      <c r="J16" s="262">
        <f>'HK1'!P15</f>
        <v>3</v>
      </c>
      <c r="K16" s="262">
        <f>'HK1'!S15</f>
        <v>4</v>
      </c>
      <c r="L16" s="263">
        <f>'HK1'!V15</f>
        <v>6</v>
      </c>
      <c r="M16" s="262">
        <f>'HK1'!Y15</f>
        <v>5</v>
      </c>
      <c r="N16" s="262">
        <f>'HK2'!J15</f>
        <v>0</v>
      </c>
      <c r="O16" s="262">
        <f>'HK2'!M15</f>
        <v>0</v>
      </c>
      <c r="P16" s="262">
        <f>'HK2'!P15</f>
        <v>4</v>
      </c>
      <c r="Q16" s="262">
        <f>'HK2'!S15</f>
        <v>5</v>
      </c>
      <c r="R16" s="262">
        <f>'HK2'!V15</f>
        <v>3</v>
      </c>
      <c r="S16" s="262">
        <f>'HK2'!Y15</f>
        <v>8</v>
      </c>
      <c r="T16" s="212">
        <f>ROUND(SUMPRODUCT(H16:S16,$H$9:$S$9)/SUMIF($H16:$S16,"&lt;&gt;M",H$9:$S$9),2)</f>
        <v>3.33</v>
      </c>
      <c r="U16" s="211" t="str">
        <f t="shared" si="3"/>
        <v>Kém</v>
      </c>
      <c r="V16" s="211">
        <f t="shared" si="0"/>
        <v>7</v>
      </c>
      <c r="W16" s="211">
        <f t="shared" si="1"/>
        <v>30</v>
      </c>
      <c r="X16" s="326" t="str">
        <f t="shared" si="2"/>
        <v>Thôi học</v>
      </c>
      <c r="Z16" s="216" t="s">
        <v>314</v>
      </c>
      <c r="AA16" s="216">
        <v>4</v>
      </c>
    </row>
    <row r="17" spans="1:27" s="208" customFormat="1" ht="19.5" customHeight="1">
      <c r="A17" s="211">
        <v>8</v>
      </c>
      <c r="B17" s="85" t="s">
        <v>49</v>
      </c>
      <c r="C17" s="86" t="s">
        <v>50</v>
      </c>
      <c r="D17" s="84" t="s">
        <v>48</v>
      </c>
      <c r="E17" s="87" t="s">
        <v>51</v>
      </c>
      <c r="F17" s="84" t="s">
        <v>52</v>
      </c>
      <c r="G17" s="88" t="s">
        <v>17</v>
      </c>
      <c r="H17" s="261">
        <f>'HK1'!J16</f>
        <v>7</v>
      </c>
      <c r="I17" s="262">
        <f>'HK1'!M16</f>
        <v>6</v>
      </c>
      <c r="J17" s="262">
        <f>'HK1'!P16</f>
        <v>6</v>
      </c>
      <c r="K17" s="262">
        <f>'HK1'!S16</f>
        <v>7</v>
      </c>
      <c r="L17" s="263">
        <f>'HK1'!V16</f>
        <v>7</v>
      </c>
      <c r="M17" s="262">
        <f>'HK1'!Y16</f>
        <v>8</v>
      </c>
      <c r="N17" s="262">
        <f>'HK2'!J16</f>
        <v>4</v>
      </c>
      <c r="O17" s="262">
        <f>'HK2'!M16</f>
        <v>6</v>
      </c>
      <c r="P17" s="262">
        <f>'HK2'!P16</f>
        <v>5</v>
      </c>
      <c r="Q17" s="262">
        <f>'HK2'!S16</f>
        <v>7</v>
      </c>
      <c r="R17" s="262">
        <f>'HK2'!V16</f>
        <v>7</v>
      </c>
      <c r="S17" s="262">
        <f>'HK2'!Y16</f>
        <v>7</v>
      </c>
      <c r="T17" s="212">
        <f>ROUND(SUMPRODUCT(H17:S17,$H$9:$S$9)/SUMIF($H17:$S17,"&lt;&gt;M",H$9:$S$9),2)</f>
        <v>6.17</v>
      </c>
      <c r="U17" s="211" t="str">
        <f t="shared" si="3"/>
        <v>TB.Khá</v>
      </c>
      <c r="V17" s="211">
        <f t="shared" si="0"/>
        <v>1</v>
      </c>
      <c r="W17" s="211">
        <f t="shared" si="1"/>
        <v>5</v>
      </c>
      <c r="X17" s="211" t="str">
        <f t="shared" si="2"/>
        <v>Học tiếp</v>
      </c>
      <c r="Z17" s="216" t="s">
        <v>342</v>
      </c>
      <c r="AA17" s="216">
        <v>5</v>
      </c>
    </row>
    <row r="18" spans="1:27" s="208" customFormat="1" ht="19.5" customHeight="1">
      <c r="A18" s="211">
        <v>9</v>
      </c>
      <c r="B18" s="85" t="s">
        <v>54</v>
      </c>
      <c r="C18" s="86" t="s">
        <v>55</v>
      </c>
      <c r="D18" s="84" t="s">
        <v>53</v>
      </c>
      <c r="E18" s="87" t="s">
        <v>56</v>
      </c>
      <c r="F18" s="84" t="s">
        <v>57</v>
      </c>
      <c r="G18" s="88" t="s">
        <v>17</v>
      </c>
      <c r="H18" s="261">
        <f>'HK1'!J17</f>
        <v>6</v>
      </c>
      <c r="I18" s="262">
        <f>'HK1'!M17</f>
        <v>6</v>
      </c>
      <c r="J18" s="262">
        <f>'HK1'!P17</f>
        <v>6</v>
      </c>
      <c r="K18" s="262">
        <f>'HK1'!S17</f>
        <v>7</v>
      </c>
      <c r="L18" s="263">
        <f>'HK1'!V17</f>
        <v>7</v>
      </c>
      <c r="M18" s="262">
        <f>'HK1'!Y17</f>
        <v>6</v>
      </c>
      <c r="N18" s="262">
        <f>'HK2'!J17</f>
        <v>5</v>
      </c>
      <c r="O18" s="262">
        <f>'HK2'!M17</f>
        <v>4</v>
      </c>
      <c r="P18" s="262">
        <f>'HK2'!P17</f>
        <v>6</v>
      </c>
      <c r="Q18" s="262">
        <f>'HK2'!S17</f>
        <v>6</v>
      </c>
      <c r="R18" s="262">
        <f>'HK2'!V17</f>
        <v>6</v>
      </c>
      <c r="S18" s="262">
        <f>'HK2'!Y17</f>
        <v>8</v>
      </c>
      <c r="T18" s="212">
        <f>ROUND(SUMPRODUCT(H18:S18,$H$9:$S$9)/SUMIF($H18:$S18,"&lt;&gt;M",H$9:$S$9),2)</f>
        <v>5.86</v>
      </c>
      <c r="U18" s="211" t="str">
        <f t="shared" si="3"/>
        <v>Trung Bình</v>
      </c>
      <c r="V18" s="211">
        <f t="shared" si="0"/>
        <v>1</v>
      </c>
      <c r="W18" s="211">
        <f t="shared" si="1"/>
        <v>5</v>
      </c>
      <c r="X18" s="211" t="str">
        <f t="shared" si="2"/>
        <v>Học tiếp</v>
      </c>
      <c r="Z18" s="216" t="s">
        <v>354</v>
      </c>
      <c r="AA18" s="216">
        <v>4</v>
      </c>
    </row>
    <row r="19" spans="1:27" s="208" customFormat="1" ht="19.5" customHeight="1">
      <c r="A19" s="214">
        <v>10</v>
      </c>
      <c r="B19" s="85" t="s">
        <v>59</v>
      </c>
      <c r="C19" s="86" t="s">
        <v>60</v>
      </c>
      <c r="D19" s="84" t="s">
        <v>58</v>
      </c>
      <c r="E19" s="87" t="s">
        <v>61</v>
      </c>
      <c r="F19" s="84" t="s">
        <v>62</v>
      </c>
      <c r="G19" s="88" t="s">
        <v>32</v>
      </c>
      <c r="H19" s="261">
        <f>'HK1'!J18</f>
        <v>6</v>
      </c>
      <c r="I19" s="262">
        <f>'HK1'!M18</f>
        <v>7</v>
      </c>
      <c r="J19" s="262">
        <f>'HK1'!P18</f>
        <v>7</v>
      </c>
      <c r="K19" s="262">
        <f>'HK1'!S18</f>
        <v>9</v>
      </c>
      <c r="L19" s="263">
        <f>'HK1'!V18</f>
        <v>8</v>
      </c>
      <c r="M19" s="262">
        <f>'HK1'!Y18</f>
        <v>5</v>
      </c>
      <c r="N19" s="262">
        <f>'HK2'!J18</f>
        <v>7</v>
      </c>
      <c r="O19" s="262">
        <f>'HK2'!M18</f>
        <v>7</v>
      </c>
      <c r="P19" s="262">
        <f>'HK2'!P18</f>
        <v>9</v>
      </c>
      <c r="Q19" s="262">
        <f>'HK2'!S18</f>
        <v>7</v>
      </c>
      <c r="R19" s="262">
        <f>'HK2'!V18</f>
        <v>8</v>
      </c>
      <c r="S19" s="262">
        <f>'HK2'!Y18</f>
        <v>7</v>
      </c>
      <c r="T19" s="212">
        <f>ROUND(SUMPRODUCT(H19:S19,$H$9:$S$9)/SUMIF($H19:$S19,"&lt;&gt;M",H$9:$S$9),2)</f>
        <v>7.5</v>
      </c>
      <c r="U19" s="211" t="str">
        <f t="shared" si="3"/>
        <v>Khá</v>
      </c>
      <c r="V19" s="211">
        <f t="shared" si="0"/>
        <v>0</v>
      </c>
      <c r="W19" s="211">
        <f t="shared" si="1"/>
        <v>0</v>
      </c>
      <c r="X19" s="211" t="str">
        <f t="shared" si="2"/>
        <v>Học tiếp</v>
      </c>
      <c r="Z19" s="216" t="s">
        <v>343</v>
      </c>
      <c r="AA19" s="216">
        <v>5</v>
      </c>
    </row>
    <row r="20" spans="1:27" s="208" customFormat="1" ht="19.5" customHeight="1">
      <c r="A20" s="211">
        <v>11</v>
      </c>
      <c r="B20" s="85" t="s">
        <v>64</v>
      </c>
      <c r="C20" s="86" t="s">
        <v>65</v>
      </c>
      <c r="D20" s="84" t="s">
        <v>63</v>
      </c>
      <c r="E20" s="87" t="s">
        <v>43</v>
      </c>
      <c r="F20" s="84" t="s">
        <v>66</v>
      </c>
      <c r="G20" s="88" t="s">
        <v>17</v>
      </c>
      <c r="H20" s="261">
        <f>'HK1'!J19</f>
        <v>5</v>
      </c>
      <c r="I20" s="262">
        <f>'HK1'!M19</f>
        <v>6</v>
      </c>
      <c r="J20" s="262">
        <f>'HK1'!P19</f>
        <v>5</v>
      </c>
      <c r="K20" s="262">
        <f>'HK1'!S19</f>
        <v>6</v>
      </c>
      <c r="L20" s="263">
        <f>'HK1'!V19</f>
        <v>7</v>
      </c>
      <c r="M20" s="262">
        <f>'HK1'!Y19</f>
        <v>7</v>
      </c>
      <c r="N20" s="262">
        <f>'HK2'!J19</f>
        <v>6</v>
      </c>
      <c r="O20" s="262">
        <f>'HK2'!M19</f>
        <v>6</v>
      </c>
      <c r="P20" s="262">
        <f>'HK2'!P19</f>
        <v>7</v>
      </c>
      <c r="Q20" s="262">
        <f>'HK2'!S19</f>
        <v>5</v>
      </c>
      <c r="R20" s="262">
        <f>'HK2'!V19</f>
        <v>8</v>
      </c>
      <c r="S20" s="262">
        <f>'HK2'!Y19</f>
        <v>8</v>
      </c>
      <c r="T20" s="212">
        <f>ROUND(SUMPRODUCT(H20:S20,$H$9:$S$9)/SUMIF($H20:$S20,"&lt;&gt;M",H$9:$S$9),2)</f>
        <v>6.02</v>
      </c>
      <c r="U20" s="211" t="str">
        <f t="shared" si="3"/>
        <v>TB.Khá</v>
      </c>
      <c r="V20" s="211">
        <f t="shared" si="0"/>
        <v>0</v>
      </c>
      <c r="W20" s="211">
        <f t="shared" si="1"/>
        <v>0</v>
      </c>
      <c r="X20" s="211" t="str">
        <f t="shared" si="2"/>
        <v>Học tiếp</v>
      </c>
      <c r="Z20" s="216" t="s">
        <v>355</v>
      </c>
      <c r="AA20" s="216">
        <v>3</v>
      </c>
    </row>
    <row r="21" spans="1:27" s="208" customFormat="1" ht="19.5" customHeight="1">
      <c r="A21" s="211">
        <v>12</v>
      </c>
      <c r="B21" s="85" t="s">
        <v>68</v>
      </c>
      <c r="C21" s="86" t="s">
        <v>69</v>
      </c>
      <c r="D21" s="84" t="s">
        <v>67</v>
      </c>
      <c r="E21" s="87" t="s">
        <v>70</v>
      </c>
      <c r="F21" s="84" t="s">
        <v>23</v>
      </c>
      <c r="G21" s="88" t="s">
        <v>17</v>
      </c>
      <c r="H21" s="261">
        <f>'HK1'!J20</f>
        <v>6</v>
      </c>
      <c r="I21" s="262">
        <f>'HK1'!M20</f>
        <v>5</v>
      </c>
      <c r="J21" s="262">
        <f>'HK1'!P20</f>
        <v>6</v>
      </c>
      <c r="K21" s="262">
        <f>'HK1'!S20</f>
        <v>6</v>
      </c>
      <c r="L21" s="263">
        <f>'HK1'!V20</f>
        <v>5</v>
      </c>
      <c r="M21" s="262">
        <f>'HK1'!Y20</f>
        <v>7</v>
      </c>
      <c r="N21" s="262">
        <f>'HK2'!J20</f>
        <v>0</v>
      </c>
      <c r="O21" s="262">
        <f>'HK2'!M20</f>
        <v>5</v>
      </c>
      <c r="P21" s="262">
        <f>'HK2'!P20</f>
        <v>7</v>
      </c>
      <c r="Q21" s="262">
        <f>'HK2'!S20</f>
        <v>5</v>
      </c>
      <c r="R21" s="262">
        <f>'HK2'!V20</f>
        <v>1</v>
      </c>
      <c r="S21" s="262">
        <f>'HK2'!Y20</f>
        <v>7</v>
      </c>
      <c r="T21" s="212">
        <f>ROUND(SUMPRODUCT(H21:S21,$H$9:$S$9)/SUMIF($H21:$S21,"&lt;&gt;M",H$9:$S$9),2)</f>
        <v>4.62</v>
      </c>
      <c r="U21" s="211" t="str">
        <f t="shared" si="3"/>
        <v>Yếu</v>
      </c>
      <c r="V21" s="211">
        <f t="shared" si="0"/>
        <v>2</v>
      </c>
      <c r="W21" s="211">
        <f t="shared" si="1"/>
        <v>8</v>
      </c>
      <c r="X21" s="326" t="str">
        <f t="shared" si="2"/>
        <v>Ngừng học</v>
      </c>
      <c r="Z21" s="216" t="s">
        <v>344</v>
      </c>
      <c r="AA21" s="216"/>
    </row>
    <row r="22" spans="1:27" s="208" customFormat="1" ht="19.5" customHeight="1">
      <c r="A22" s="214">
        <v>13</v>
      </c>
      <c r="B22" s="85" t="s">
        <v>72</v>
      </c>
      <c r="C22" s="86" t="s">
        <v>73</v>
      </c>
      <c r="D22" s="84" t="s">
        <v>71</v>
      </c>
      <c r="E22" s="87" t="s">
        <v>74</v>
      </c>
      <c r="F22" s="84" t="s">
        <v>57</v>
      </c>
      <c r="G22" s="88" t="s">
        <v>17</v>
      </c>
      <c r="H22" s="261">
        <f>'HK1'!J21</f>
        <v>5</v>
      </c>
      <c r="I22" s="262">
        <f>'HK1'!M21</f>
        <v>6</v>
      </c>
      <c r="J22" s="262">
        <f>'HK1'!P21</f>
        <v>6</v>
      </c>
      <c r="K22" s="262">
        <f>'HK1'!S21</f>
        <v>8</v>
      </c>
      <c r="L22" s="263">
        <f>'HK1'!V21</f>
        <v>7</v>
      </c>
      <c r="M22" s="262">
        <f>'HK1'!Y21</f>
        <v>7</v>
      </c>
      <c r="N22" s="262">
        <f>'HK2'!J21</f>
        <v>0</v>
      </c>
      <c r="O22" s="262">
        <f>'HK2'!M21</f>
        <v>4</v>
      </c>
      <c r="P22" s="262">
        <f>'HK2'!P21</f>
        <v>6</v>
      </c>
      <c r="Q22" s="262">
        <f>'HK2'!S21</f>
        <v>7</v>
      </c>
      <c r="R22" s="262">
        <f>'HK2'!V21</f>
        <v>5</v>
      </c>
      <c r="S22" s="262">
        <f>'HK2'!Y21</f>
        <v>7</v>
      </c>
      <c r="T22" s="212">
        <f>ROUND(SUMPRODUCT(H22:S22,$H$9:$S$9)/SUMIF($H22:$S22,"&lt;&gt;M",H$9:$S$9),2)</f>
        <v>5.33</v>
      </c>
      <c r="U22" s="211" t="str">
        <f t="shared" si="3"/>
        <v>Trung Bình</v>
      </c>
      <c r="V22" s="211">
        <f t="shared" si="0"/>
        <v>2</v>
      </c>
      <c r="W22" s="211">
        <f t="shared" si="1"/>
        <v>10</v>
      </c>
      <c r="X22" s="211" t="str">
        <f t="shared" si="2"/>
        <v>Học tiếp</v>
      </c>
      <c r="Z22" s="189"/>
      <c r="AA22" s="175"/>
    </row>
    <row r="23" spans="1:27" s="208" customFormat="1" ht="19.5" customHeight="1">
      <c r="A23" s="211">
        <v>14</v>
      </c>
      <c r="B23" s="85" t="s">
        <v>76</v>
      </c>
      <c r="C23" s="86" t="s">
        <v>77</v>
      </c>
      <c r="D23" s="84" t="s">
        <v>75</v>
      </c>
      <c r="E23" s="87" t="s">
        <v>78</v>
      </c>
      <c r="F23" s="84" t="s">
        <v>79</v>
      </c>
      <c r="G23" s="88" t="s">
        <v>17</v>
      </c>
      <c r="H23" s="261">
        <f>'HK1'!J22</f>
        <v>6</v>
      </c>
      <c r="I23" s="262">
        <f>'HK1'!M22</f>
        <v>6</v>
      </c>
      <c r="J23" s="262">
        <f>'HK1'!P22</f>
        <v>6</v>
      </c>
      <c r="K23" s="262">
        <f>'HK1'!S22</f>
        <v>7</v>
      </c>
      <c r="L23" s="263">
        <f>'HK1'!V22</f>
        <v>6</v>
      </c>
      <c r="M23" s="262">
        <f>'HK1'!Y22</f>
        <v>7</v>
      </c>
      <c r="N23" s="262">
        <f>'HK2'!J22</f>
        <v>7</v>
      </c>
      <c r="O23" s="262">
        <f>'HK2'!M22</f>
        <v>5</v>
      </c>
      <c r="P23" s="262">
        <f>'HK2'!P22</f>
        <v>9</v>
      </c>
      <c r="Q23" s="262">
        <f>'HK2'!S22</f>
        <v>6</v>
      </c>
      <c r="R23" s="262">
        <f>'HK2'!V22</f>
        <v>5</v>
      </c>
      <c r="S23" s="262">
        <f>'HK2'!Y22</f>
        <v>8</v>
      </c>
      <c r="T23" s="212">
        <f>ROUND(SUMPRODUCT(H23:S23,$H$9:$S$9)/SUMIF($H23:$S23,"&lt;&gt;M",H$9:$S$9),2)</f>
        <v>6.33</v>
      </c>
      <c r="U23" s="211" t="str">
        <f t="shared" si="3"/>
        <v>TB.Khá</v>
      </c>
      <c r="V23" s="211">
        <f t="shared" si="0"/>
        <v>0</v>
      </c>
      <c r="W23" s="211">
        <f t="shared" si="1"/>
        <v>0</v>
      </c>
      <c r="X23" s="211" t="str">
        <f t="shared" si="2"/>
        <v>Học tiếp</v>
      </c>
      <c r="Z23" s="189"/>
      <c r="AA23" s="175"/>
    </row>
    <row r="24" spans="1:27" s="208" customFormat="1" ht="19.5" customHeight="1">
      <c r="A24" s="211">
        <v>15</v>
      </c>
      <c r="B24" s="85" t="s">
        <v>81</v>
      </c>
      <c r="C24" s="86" t="s">
        <v>82</v>
      </c>
      <c r="D24" s="84" t="s">
        <v>80</v>
      </c>
      <c r="E24" s="87" t="s">
        <v>83</v>
      </c>
      <c r="F24" s="84" t="s">
        <v>84</v>
      </c>
      <c r="G24" s="88" t="s">
        <v>17</v>
      </c>
      <c r="H24" s="261">
        <f>'HK1'!J23</f>
        <v>5</v>
      </c>
      <c r="I24" s="262">
        <f>'HK1'!M23</f>
        <v>5</v>
      </c>
      <c r="J24" s="262">
        <f>'HK1'!P23</f>
        <v>6</v>
      </c>
      <c r="K24" s="262">
        <f>'HK1'!S23</f>
        <v>3</v>
      </c>
      <c r="L24" s="263">
        <f>'HK1'!V23</f>
        <v>4</v>
      </c>
      <c r="M24" s="262">
        <f>'HK1'!Y23</f>
        <v>5</v>
      </c>
      <c r="N24" s="262">
        <f>'HK2'!J23</f>
        <v>0</v>
      </c>
      <c r="O24" s="262">
        <f>'HK2'!M23</f>
        <v>0</v>
      </c>
      <c r="P24" s="262">
        <f>'HK2'!P23</f>
        <v>0</v>
      </c>
      <c r="Q24" s="262">
        <f>'HK2'!S23</f>
        <v>0</v>
      </c>
      <c r="R24" s="262">
        <f>'HK2'!V23</f>
        <v>0</v>
      </c>
      <c r="S24" s="262">
        <f>'HK2'!Y23</f>
        <v>6</v>
      </c>
      <c r="T24" s="212">
        <f>ROUND(SUMPRODUCT(H24:S24,$H$9:$S$9)/SUMIF($H24:$S24,"&lt;&gt;M",H$9:$S$9),2)</f>
        <v>2.14</v>
      </c>
      <c r="U24" s="211" t="str">
        <f t="shared" si="3"/>
        <v>Kém</v>
      </c>
      <c r="V24" s="211">
        <f t="shared" si="0"/>
        <v>7</v>
      </c>
      <c r="W24" s="211">
        <f t="shared" si="1"/>
        <v>31</v>
      </c>
      <c r="X24" s="211" t="str">
        <f t="shared" si="2"/>
        <v>Thôi học</v>
      </c>
      <c r="Z24" s="189"/>
      <c r="AA24" s="175"/>
    </row>
    <row r="25" spans="1:27" s="208" customFormat="1" ht="19.5" customHeight="1">
      <c r="A25" s="214">
        <v>16</v>
      </c>
      <c r="B25" s="85" t="s">
        <v>86</v>
      </c>
      <c r="C25" s="86" t="s">
        <v>82</v>
      </c>
      <c r="D25" s="84" t="s">
        <v>85</v>
      </c>
      <c r="E25" s="87" t="s">
        <v>87</v>
      </c>
      <c r="F25" s="84" t="s">
        <v>88</v>
      </c>
      <c r="G25" s="88" t="s">
        <v>17</v>
      </c>
      <c r="H25" s="261">
        <f>'HK1'!J24</f>
        <v>2</v>
      </c>
      <c r="I25" s="262">
        <f>'HK1'!M24</f>
        <v>3</v>
      </c>
      <c r="J25" s="262">
        <f>'HK1'!P24</f>
        <v>3</v>
      </c>
      <c r="K25" s="262">
        <f>'HK1'!S24</f>
        <v>0</v>
      </c>
      <c r="L25" s="263">
        <f>'HK1'!V24</f>
        <v>1</v>
      </c>
      <c r="M25" s="262">
        <f>'HK1'!Y24</f>
        <v>0</v>
      </c>
      <c r="N25" s="262">
        <f>'HK2'!J24</f>
        <v>0</v>
      </c>
      <c r="O25" s="262">
        <f>'HK2'!M24</f>
        <v>0</v>
      </c>
      <c r="P25" s="262">
        <f>'HK2'!P24</f>
        <v>0</v>
      </c>
      <c r="Q25" s="262">
        <f>'HK2'!S24</f>
        <v>0</v>
      </c>
      <c r="R25" s="262">
        <f>'HK2'!V24</f>
        <v>0</v>
      </c>
      <c r="S25" s="262">
        <f>'HK2'!Y24</f>
        <v>0</v>
      </c>
      <c r="T25" s="212">
        <f>ROUND(SUMPRODUCT(H25:S25,$H$9:$S$9)/SUMIF($H25:$S25,"&lt;&gt;M",H$9:$S$9),2)</f>
        <v>0.79</v>
      </c>
      <c r="U25" s="211" t="str">
        <f t="shared" si="3"/>
        <v>Kém</v>
      </c>
      <c r="V25" s="211">
        <f t="shared" si="0"/>
        <v>12</v>
      </c>
      <c r="W25" s="211">
        <f t="shared" si="1"/>
        <v>42</v>
      </c>
      <c r="X25" s="211" t="str">
        <f t="shared" si="2"/>
        <v>Thôi học</v>
      </c>
      <c r="Z25" s="189"/>
      <c r="AA25" s="175"/>
    </row>
    <row r="26" spans="1:27" s="208" customFormat="1" ht="19.5" customHeight="1">
      <c r="A26" s="211">
        <v>17</v>
      </c>
      <c r="B26" s="85" t="s">
        <v>90</v>
      </c>
      <c r="C26" s="86" t="s">
        <v>91</v>
      </c>
      <c r="D26" s="84" t="s">
        <v>89</v>
      </c>
      <c r="E26" s="87" t="s">
        <v>87</v>
      </c>
      <c r="F26" s="84" t="s">
        <v>57</v>
      </c>
      <c r="G26" s="88" t="s">
        <v>17</v>
      </c>
      <c r="H26" s="261">
        <f>'HK1'!J25</f>
        <v>8</v>
      </c>
      <c r="I26" s="262">
        <f>'HK1'!M25</f>
        <v>7</v>
      </c>
      <c r="J26" s="262">
        <f>'HK1'!P25</f>
        <v>7</v>
      </c>
      <c r="K26" s="262">
        <f>'HK1'!S25</f>
        <v>8</v>
      </c>
      <c r="L26" s="263">
        <f>'HK1'!V25</f>
        <v>8</v>
      </c>
      <c r="M26" s="262">
        <f>'HK1'!Y25</f>
        <v>7</v>
      </c>
      <c r="N26" s="262">
        <f>'HK2'!J25</f>
        <v>7</v>
      </c>
      <c r="O26" s="262">
        <f>'HK2'!M25</f>
        <v>7</v>
      </c>
      <c r="P26" s="262">
        <f>'HK2'!P25</f>
        <v>10</v>
      </c>
      <c r="Q26" s="262">
        <f>'HK2'!S25</f>
        <v>6</v>
      </c>
      <c r="R26" s="262">
        <f>'HK2'!V25</f>
        <v>7</v>
      </c>
      <c r="S26" s="262">
        <f>'HK2'!Y25</f>
        <v>7</v>
      </c>
      <c r="T26" s="212">
        <f>ROUND(SUMPRODUCT(H26:S26,$H$9:$S$9)/SUMIF($H26:$S26,"&lt;&gt;M",H$9:$S$9),2)</f>
        <v>7.48</v>
      </c>
      <c r="U26" s="211" t="str">
        <f t="shared" si="3"/>
        <v>Khá</v>
      </c>
      <c r="V26" s="211">
        <f t="shared" si="0"/>
        <v>0</v>
      </c>
      <c r="W26" s="211">
        <f t="shared" si="1"/>
        <v>0</v>
      </c>
      <c r="X26" s="211" t="str">
        <f t="shared" si="2"/>
        <v>Học tiếp</v>
      </c>
      <c r="Z26" s="189"/>
      <c r="AA26" s="175"/>
    </row>
    <row r="27" spans="1:27" s="208" customFormat="1" ht="19.5" customHeight="1">
      <c r="A27" s="211">
        <v>18</v>
      </c>
      <c r="B27" s="85" t="s">
        <v>93</v>
      </c>
      <c r="C27" s="86" t="s">
        <v>94</v>
      </c>
      <c r="D27" s="84" t="s">
        <v>92</v>
      </c>
      <c r="E27" s="87" t="s">
        <v>95</v>
      </c>
      <c r="F27" s="84" t="s">
        <v>88</v>
      </c>
      <c r="G27" s="88" t="s">
        <v>17</v>
      </c>
      <c r="H27" s="261">
        <f>'HK1'!J26</f>
        <v>8</v>
      </c>
      <c r="I27" s="262">
        <f>'HK1'!M26</f>
        <v>7</v>
      </c>
      <c r="J27" s="262">
        <f>'HK1'!P26</f>
        <v>7</v>
      </c>
      <c r="K27" s="262">
        <f>'HK1'!S26</f>
        <v>7</v>
      </c>
      <c r="L27" s="263">
        <f>'HK1'!V26</f>
        <v>6</v>
      </c>
      <c r="M27" s="262">
        <f>'HK1'!Y26</f>
        <v>8</v>
      </c>
      <c r="N27" s="262">
        <f>'HK2'!J26</f>
        <v>6</v>
      </c>
      <c r="O27" s="262">
        <f>'HK2'!M26</f>
        <v>4</v>
      </c>
      <c r="P27" s="262">
        <f>'HK2'!P26</f>
        <v>6</v>
      </c>
      <c r="Q27" s="262">
        <f>'HK2'!S26</f>
        <v>7</v>
      </c>
      <c r="R27" s="262">
        <f>'HK2'!V26</f>
        <v>5</v>
      </c>
      <c r="S27" s="262">
        <f>'HK2'!Y26</f>
        <v>8</v>
      </c>
      <c r="T27" s="212">
        <f>ROUND(SUMPRODUCT(H27:S27,$H$9:$S$9)/SUMIF($H27:$S27,"&lt;&gt;M",H$9:$S$9),2)</f>
        <v>6.29</v>
      </c>
      <c r="U27" s="211" t="str">
        <f t="shared" si="3"/>
        <v>TB.Khá</v>
      </c>
      <c r="V27" s="211">
        <f t="shared" si="0"/>
        <v>1</v>
      </c>
      <c r="W27" s="211">
        <f t="shared" si="1"/>
        <v>5</v>
      </c>
      <c r="X27" s="211" t="str">
        <f t="shared" si="2"/>
        <v>Học tiếp</v>
      </c>
      <c r="Z27" s="189"/>
      <c r="AA27" s="175"/>
    </row>
    <row r="28" spans="1:27" s="208" customFormat="1" ht="19.5" customHeight="1">
      <c r="A28" s="214">
        <v>19</v>
      </c>
      <c r="B28" s="85" t="s">
        <v>97</v>
      </c>
      <c r="C28" s="86" t="s">
        <v>94</v>
      </c>
      <c r="D28" s="84" t="s">
        <v>96</v>
      </c>
      <c r="E28" s="87" t="s">
        <v>95</v>
      </c>
      <c r="F28" s="84" t="s">
        <v>23</v>
      </c>
      <c r="G28" s="88" t="s">
        <v>17</v>
      </c>
      <c r="H28" s="261">
        <f>'HK1'!J27</f>
        <v>5</v>
      </c>
      <c r="I28" s="262">
        <f>'HK1'!M27</f>
        <v>6</v>
      </c>
      <c r="J28" s="262">
        <f>'HK1'!P27</f>
        <v>8</v>
      </c>
      <c r="K28" s="262">
        <f>'HK1'!S27</f>
        <v>6</v>
      </c>
      <c r="L28" s="263">
        <f>'HK1'!V27</f>
        <v>7</v>
      </c>
      <c r="M28" s="262">
        <f>'HK1'!Y27</f>
        <v>7</v>
      </c>
      <c r="N28" s="262">
        <f>'HK2'!J27</f>
        <v>7</v>
      </c>
      <c r="O28" s="262">
        <f>'HK2'!M27</f>
        <v>5</v>
      </c>
      <c r="P28" s="262">
        <f>'HK2'!P27</f>
        <v>7</v>
      </c>
      <c r="Q28" s="262">
        <f>'HK2'!S27</f>
        <v>6</v>
      </c>
      <c r="R28" s="262">
        <f>'HK2'!V27</f>
        <v>6</v>
      </c>
      <c r="S28" s="262">
        <f>'HK2'!Y27</f>
        <v>6</v>
      </c>
      <c r="T28" s="212">
        <f>ROUND(SUMPRODUCT(H28:S28,$H$9:$S$9)/SUMIF($H28:$S28,"&lt;&gt;M",H$9:$S$9),2)</f>
        <v>6.29</v>
      </c>
      <c r="U28" s="211" t="str">
        <f t="shared" si="3"/>
        <v>TB.Khá</v>
      </c>
      <c r="V28" s="211">
        <f t="shared" si="0"/>
        <v>0</v>
      </c>
      <c r="W28" s="211">
        <f t="shared" si="1"/>
        <v>0</v>
      </c>
      <c r="X28" s="211" t="str">
        <f t="shared" si="2"/>
        <v>Học tiếp</v>
      </c>
      <c r="Z28" s="189"/>
      <c r="AA28" s="175"/>
    </row>
    <row r="29" spans="1:27" s="208" customFormat="1" ht="19.5" customHeight="1">
      <c r="A29" s="211">
        <v>20</v>
      </c>
      <c r="B29" s="85" t="s">
        <v>99</v>
      </c>
      <c r="C29" s="86" t="s">
        <v>94</v>
      </c>
      <c r="D29" s="84" t="s">
        <v>98</v>
      </c>
      <c r="E29" s="87" t="s">
        <v>83</v>
      </c>
      <c r="F29" s="84" t="s">
        <v>100</v>
      </c>
      <c r="G29" s="88" t="s">
        <v>17</v>
      </c>
      <c r="H29" s="261">
        <f>'HK1'!J28</f>
        <v>7</v>
      </c>
      <c r="I29" s="262">
        <f>'HK1'!M28</f>
        <v>7</v>
      </c>
      <c r="J29" s="262">
        <f>'HK1'!P28</f>
        <v>5</v>
      </c>
      <c r="K29" s="262">
        <f>'HK1'!S28</f>
        <v>5</v>
      </c>
      <c r="L29" s="263">
        <f>'HK1'!V28</f>
        <v>6</v>
      </c>
      <c r="M29" s="262">
        <f>'HK1'!Y28</f>
        <v>7</v>
      </c>
      <c r="N29" s="262">
        <f>'HK2'!J28</f>
        <v>6</v>
      </c>
      <c r="O29" s="262">
        <f>'HK2'!M28</f>
        <v>6</v>
      </c>
      <c r="P29" s="262">
        <f>'HK2'!P28</f>
        <v>7</v>
      </c>
      <c r="Q29" s="262">
        <f>'HK2'!S28</f>
        <v>5</v>
      </c>
      <c r="R29" s="262">
        <f>'HK2'!V28</f>
        <v>5</v>
      </c>
      <c r="S29" s="262">
        <f>'HK2'!Y28</f>
        <v>9</v>
      </c>
      <c r="T29" s="212">
        <f>ROUND(SUMPRODUCT(H29:S29,$H$9:$S$9)/SUMIF($H29:$S29,"&lt;&gt;M",H$9:$S$9),2)</f>
        <v>5.86</v>
      </c>
      <c r="U29" s="211" t="str">
        <f t="shared" si="3"/>
        <v>Trung Bình</v>
      </c>
      <c r="V29" s="211">
        <f t="shared" si="0"/>
        <v>0</v>
      </c>
      <c r="W29" s="211">
        <f t="shared" si="1"/>
        <v>0</v>
      </c>
      <c r="X29" s="211" t="str">
        <f t="shared" si="2"/>
        <v>Học tiếp</v>
      </c>
      <c r="Z29" s="189"/>
      <c r="AA29" s="175"/>
    </row>
    <row r="30" spans="1:27" s="208" customFormat="1" ht="19.5" customHeight="1">
      <c r="A30" s="211">
        <v>21</v>
      </c>
      <c r="B30" s="85" t="s">
        <v>102</v>
      </c>
      <c r="C30" s="86" t="s">
        <v>103</v>
      </c>
      <c r="D30" s="84" t="s">
        <v>101</v>
      </c>
      <c r="E30" s="87" t="s">
        <v>104</v>
      </c>
      <c r="F30" s="84" t="s">
        <v>105</v>
      </c>
      <c r="G30" s="88" t="s">
        <v>17</v>
      </c>
      <c r="H30" s="261">
        <f>'HK1'!J29</f>
        <v>6</v>
      </c>
      <c r="I30" s="262">
        <f>'HK1'!M29</f>
        <v>6</v>
      </c>
      <c r="J30" s="262">
        <f>'HK1'!P29</f>
        <v>5</v>
      </c>
      <c r="K30" s="262">
        <f>'HK1'!S29</f>
        <v>3</v>
      </c>
      <c r="L30" s="263">
        <f>'HK1'!V29</f>
        <v>6</v>
      </c>
      <c r="M30" s="262">
        <f>'HK1'!Y29</f>
        <v>8</v>
      </c>
      <c r="N30" s="262">
        <f>'HK2'!J29</f>
        <v>7</v>
      </c>
      <c r="O30" s="262">
        <f>'HK2'!M29</f>
        <v>5</v>
      </c>
      <c r="P30" s="262">
        <f>'HK2'!P29</f>
        <v>8</v>
      </c>
      <c r="Q30" s="262">
        <f>'HK2'!S29</f>
        <v>6</v>
      </c>
      <c r="R30" s="262">
        <f>'HK2'!V29</f>
        <v>8</v>
      </c>
      <c r="S30" s="262">
        <f>'HK2'!Y29</f>
        <v>8</v>
      </c>
      <c r="T30" s="212">
        <f>ROUND(SUMPRODUCT(H30:S30,$H$9:$S$9)/SUMIF($H30:$S30,"&lt;&gt;M",H$9:$S$9),2)</f>
        <v>5.88</v>
      </c>
      <c r="U30" s="211" t="str">
        <f t="shared" si="3"/>
        <v>Trung Bình</v>
      </c>
      <c r="V30" s="211">
        <f t="shared" si="0"/>
        <v>1</v>
      </c>
      <c r="W30" s="211">
        <f t="shared" si="1"/>
        <v>5</v>
      </c>
      <c r="X30" s="211" t="str">
        <f t="shared" si="2"/>
        <v>Học tiếp</v>
      </c>
      <c r="Z30" s="189"/>
      <c r="AA30" s="175"/>
    </row>
    <row r="31" spans="1:27" s="208" customFormat="1" ht="19.5" customHeight="1">
      <c r="A31" s="214">
        <v>22</v>
      </c>
      <c r="B31" s="85" t="s">
        <v>107</v>
      </c>
      <c r="C31" s="86" t="s">
        <v>103</v>
      </c>
      <c r="D31" s="84" t="s">
        <v>106</v>
      </c>
      <c r="E31" s="87" t="s">
        <v>108</v>
      </c>
      <c r="F31" s="84" t="s">
        <v>109</v>
      </c>
      <c r="G31" s="88" t="s">
        <v>17</v>
      </c>
      <c r="H31" s="261">
        <f>'HK1'!J30</f>
        <v>7</v>
      </c>
      <c r="I31" s="262">
        <f>'HK1'!M30</f>
        <v>6</v>
      </c>
      <c r="J31" s="262">
        <f>'HK1'!P30</f>
        <v>7</v>
      </c>
      <c r="K31" s="262">
        <f>'HK1'!S30</f>
        <v>7</v>
      </c>
      <c r="L31" s="263">
        <f>'HK1'!V30</f>
        <v>6</v>
      </c>
      <c r="M31" s="262">
        <f>'HK1'!Y30</f>
        <v>6</v>
      </c>
      <c r="N31" s="262">
        <f>'HK2'!J30</f>
        <v>6</v>
      </c>
      <c r="O31" s="262">
        <f>'HK2'!M30</f>
        <v>6</v>
      </c>
      <c r="P31" s="262">
        <f>'HK2'!P30</f>
        <v>7</v>
      </c>
      <c r="Q31" s="262">
        <f>'HK2'!S30</f>
        <v>6</v>
      </c>
      <c r="R31" s="262">
        <f>'HK2'!V30</f>
        <v>6</v>
      </c>
      <c r="S31" s="262">
        <f>'HK2'!Y30</f>
        <v>8</v>
      </c>
      <c r="T31" s="212">
        <f>ROUND(SUMPRODUCT(H31:S31,$H$9:$S$9)/SUMIF($H31:$S31,"&lt;&gt;M",H$9:$S$9),2)</f>
        <v>6.4</v>
      </c>
      <c r="U31" s="211" t="str">
        <f t="shared" si="3"/>
        <v>TB.Khá</v>
      </c>
      <c r="V31" s="211">
        <f t="shared" si="0"/>
        <v>0</v>
      </c>
      <c r="W31" s="211">
        <f t="shared" si="1"/>
        <v>0</v>
      </c>
      <c r="X31" s="211" t="str">
        <f t="shared" si="2"/>
        <v>Học tiếp</v>
      </c>
      <c r="Z31" s="189"/>
      <c r="AA31" s="175"/>
    </row>
    <row r="32" spans="1:27" s="208" customFormat="1" ht="19.5" customHeight="1">
      <c r="A32" s="211">
        <v>23</v>
      </c>
      <c r="B32" s="85" t="s">
        <v>111</v>
      </c>
      <c r="C32" s="86" t="s">
        <v>112</v>
      </c>
      <c r="D32" s="84" t="s">
        <v>110</v>
      </c>
      <c r="E32" s="87" t="s">
        <v>113</v>
      </c>
      <c r="F32" s="84" t="s">
        <v>114</v>
      </c>
      <c r="G32" s="88" t="s">
        <v>17</v>
      </c>
      <c r="H32" s="261">
        <f>'HK1'!J31</f>
        <v>6</v>
      </c>
      <c r="I32" s="262">
        <f>'HK1'!M31</f>
        <v>6</v>
      </c>
      <c r="J32" s="262">
        <f>'HK1'!P31</f>
        <v>7</v>
      </c>
      <c r="K32" s="262">
        <f>'HK1'!S31</f>
        <v>8</v>
      </c>
      <c r="L32" s="263">
        <f>'HK1'!V31</f>
        <v>5</v>
      </c>
      <c r="M32" s="262">
        <f>'HK1'!Y31</f>
        <v>5</v>
      </c>
      <c r="N32" s="262">
        <f>'HK2'!J31</f>
        <v>4</v>
      </c>
      <c r="O32" s="262">
        <f>'HK2'!M31</f>
        <v>5</v>
      </c>
      <c r="P32" s="262">
        <f>'HK2'!P31</f>
        <v>8</v>
      </c>
      <c r="Q32" s="262">
        <f>'HK2'!S31</f>
        <v>6</v>
      </c>
      <c r="R32" s="262">
        <f>'HK2'!V31</f>
        <v>6</v>
      </c>
      <c r="S32" s="262">
        <f>'HK2'!Y31</f>
        <v>5</v>
      </c>
      <c r="T32" s="212">
        <f>ROUND(SUMPRODUCT(H32:S32,$H$9:$S$9)/SUMIF($H32:$S32,"&lt;&gt;M",H$9:$S$9),2)</f>
        <v>6.07</v>
      </c>
      <c r="U32" s="211" t="str">
        <f t="shared" si="3"/>
        <v>TB.Khá</v>
      </c>
      <c r="V32" s="211">
        <f t="shared" si="0"/>
        <v>1</v>
      </c>
      <c r="W32" s="211">
        <f t="shared" si="1"/>
        <v>5</v>
      </c>
      <c r="X32" s="211" t="str">
        <f t="shared" si="2"/>
        <v>Học tiếp</v>
      </c>
      <c r="Z32" s="189"/>
      <c r="AA32" s="175"/>
    </row>
    <row r="33" spans="1:27" s="208" customFormat="1" ht="19.5" customHeight="1">
      <c r="A33" s="214">
        <v>24</v>
      </c>
      <c r="B33" s="85" t="s">
        <v>116</v>
      </c>
      <c r="C33" s="86" t="s">
        <v>112</v>
      </c>
      <c r="D33" s="84" t="s">
        <v>115</v>
      </c>
      <c r="E33" s="87" t="s">
        <v>117</v>
      </c>
      <c r="F33" s="84" t="s">
        <v>23</v>
      </c>
      <c r="G33" s="88" t="s">
        <v>17</v>
      </c>
      <c r="H33" s="261">
        <f>'HK1'!J32</f>
        <v>6</v>
      </c>
      <c r="I33" s="262">
        <f>'HK1'!M32</f>
        <v>7</v>
      </c>
      <c r="J33" s="262">
        <f>'HK1'!P32</f>
        <v>7</v>
      </c>
      <c r="K33" s="262">
        <f>'HK1'!S32</f>
        <v>6</v>
      </c>
      <c r="L33" s="263">
        <f>'HK1'!V32</f>
        <v>6</v>
      </c>
      <c r="M33" s="262">
        <f>'HK1'!Y32</f>
        <v>5</v>
      </c>
      <c r="N33" s="262">
        <f>'HK2'!J32</f>
        <v>6</v>
      </c>
      <c r="O33" s="262">
        <f>'HK2'!M32</f>
        <v>6</v>
      </c>
      <c r="P33" s="262">
        <f>'HK2'!P32</f>
        <v>8</v>
      </c>
      <c r="Q33" s="262">
        <f>'HK2'!S32</f>
        <v>7</v>
      </c>
      <c r="R33" s="262">
        <f>'HK2'!V32</f>
        <v>5</v>
      </c>
      <c r="S33" s="262">
        <f>'HK2'!Y32</f>
        <v>8</v>
      </c>
      <c r="T33" s="212">
        <f>ROUND(SUMPRODUCT(H33:S33,$H$9:$S$9)/SUMIF($H33:$S33,"&lt;&gt;M",H$9:$S$9),2)</f>
        <v>6.4</v>
      </c>
      <c r="U33" s="211" t="str">
        <f>IF(T34&gt;=9,"Xuất Sắc",IF(T34&gt;=8,"Giỏi",IF(T34&gt;=7,"Khá",IF(T34&gt;=6,"TB.Khá",IF(T34&gt;=5,"Trung Bình",IF(T34&gt;=4,"Yếu","Kém"))))))</f>
        <v>TB.Khá</v>
      </c>
      <c r="V33" s="211">
        <f t="shared" si="0"/>
        <v>0</v>
      </c>
      <c r="W33" s="211">
        <f t="shared" si="1"/>
        <v>0</v>
      </c>
      <c r="X33" s="211" t="str">
        <f t="shared" si="2"/>
        <v>Học tiếp</v>
      </c>
      <c r="Z33" s="189"/>
      <c r="AA33" s="175"/>
    </row>
    <row r="34" spans="1:27" s="208" customFormat="1" ht="19.5" customHeight="1">
      <c r="A34" s="211">
        <v>25</v>
      </c>
      <c r="B34" s="85" t="s">
        <v>119</v>
      </c>
      <c r="C34" s="86" t="s">
        <v>120</v>
      </c>
      <c r="D34" s="84" t="s">
        <v>118</v>
      </c>
      <c r="E34" s="87" t="s">
        <v>121</v>
      </c>
      <c r="F34" s="84" t="s">
        <v>57</v>
      </c>
      <c r="G34" s="88" t="s">
        <v>17</v>
      </c>
      <c r="H34" s="261">
        <f>'HK1'!J33</f>
        <v>6</v>
      </c>
      <c r="I34" s="262">
        <f>'HK1'!M33</f>
        <v>7</v>
      </c>
      <c r="J34" s="262">
        <f>'HK1'!P33</f>
        <v>5</v>
      </c>
      <c r="K34" s="262">
        <f>'HK1'!S33</f>
        <v>6</v>
      </c>
      <c r="L34" s="263">
        <f>'HK1'!V33</f>
        <v>7</v>
      </c>
      <c r="M34" s="262">
        <f>'HK1'!Y33</f>
        <v>6</v>
      </c>
      <c r="N34" s="262">
        <f>'HK2'!J33</f>
        <v>6</v>
      </c>
      <c r="O34" s="262">
        <f>'HK2'!M33</f>
        <v>8</v>
      </c>
      <c r="P34" s="262">
        <f>'HK2'!P33</f>
        <v>9</v>
      </c>
      <c r="Q34" s="262">
        <f>'HK2'!S33</f>
        <v>7</v>
      </c>
      <c r="R34" s="262">
        <f>'HK2'!V33</f>
        <v>6</v>
      </c>
      <c r="S34" s="262">
        <f>'HK2'!Y33</f>
        <v>6</v>
      </c>
      <c r="T34" s="212">
        <f>ROUND(SUMPRODUCT(H34:S34,$H$9:$S$9)/SUMIF($H34:$S34,"&lt;&gt;M",H$9:$S$9),2)</f>
        <v>6.71</v>
      </c>
      <c r="U34" s="211" t="str">
        <f aca="true" t="shared" si="4" ref="U34:U65">IF(T34&gt;=9,"Xuất Sắc",IF(T34&gt;=8,"Giỏi",IF(T34&gt;=7,"Khá",IF(T34&gt;=6,"TB.Khá",IF(T34&gt;=5,"Trung Bình",IF(T34&gt;=4,"Yếu","Kém"))))))</f>
        <v>TB.Khá</v>
      </c>
      <c r="V34" s="211">
        <f t="shared" si="0"/>
        <v>0</v>
      </c>
      <c r="W34" s="211">
        <f t="shared" si="1"/>
        <v>0</v>
      </c>
      <c r="X34" s="211" t="str">
        <f t="shared" si="2"/>
        <v>Học tiếp</v>
      </c>
      <c r="Z34" s="189"/>
      <c r="AA34" s="175"/>
    </row>
    <row r="35" spans="1:27" s="208" customFormat="1" ht="19.5" customHeight="1">
      <c r="A35" s="214">
        <v>26</v>
      </c>
      <c r="B35" s="85" t="s">
        <v>123</v>
      </c>
      <c r="C35" s="86" t="s">
        <v>120</v>
      </c>
      <c r="D35" s="84" t="s">
        <v>122</v>
      </c>
      <c r="E35" s="87" t="s">
        <v>124</v>
      </c>
      <c r="F35" s="84" t="s">
        <v>57</v>
      </c>
      <c r="G35" s="88" t="s">
        <v>17</v>
      </c>
      <c r="H35" s="261">
        <f>'HK1'!J34</f>
        <v>7</v>
      </c>
      <c r="I35" s="262">
        <f>'HK1'!M34</f>
        <v>7</v>
      </c>
      <c r="J35" s="262">
        <f>'HK1'!P34</f>
        <v>5</v>
      </c>
      <c r="K35" s="262">
        <f>'HK1'!S34</f>
        <v>6</v>
      </c>
      <c r="L35" s="263">
        <f>'HK1'!V34</f>
        <v>6</v>
      </c>
      <c r="M35" s="262">
        <f>'HK1'!Y34</f>
        <v>7</v>
      </c>
      <c r="N35" s="262">
        <f>'HK2'!J34</f>
        <v>6</v>
      </c>
      <c r="O35" s="262">
        <f>'HK2'!M34</f>
        <v>7</v>
      </c>
      <c r="P35" s="262">
        <f>'HK2'!P34</f>
        <v>8</v>
      </c>
      <c r="Q35" s="262">
        <f>'HK2'!S34</f>
        <v>6</v>
      </c>
      <c r="R35" s="262">
        <f>'HK2'!V34</f>
        <v>5</v>
      </c>
      <c r="S35" s="262">
        <f>'HK2'!Y34</f>
        <v>7</v>
      </c>
      <c r="T35" s="212">
        <f>ROUND(SUMPRODUCT(H35:S35,$H$9:$S$9)/SUMIF($H35:$S35,"&lt;&gt;M",H$9:$S$9),2)</f>
        <v>6.31</v>
      </c>
      <c r="U35" s="211" t="str">
        <f t="shared" si="4"/>
        <v>TB.Khá</v>
      </c>
      <c r="V35" s="211">
        <f t="shared" si="0"/>
        <v>0</v>
      </c>
      <c r="W35" s="211">
        <f t="shared" si="1"/>
        <v>0</v>
      </c>
      <c r="X35" s="211" t="str">
        <f t="shared" si="2"/>
        <v>Học tiếp</v>
      </c>
      <c r="Z35" s="189"/>
      <c r="AA35" s="175"/>
    </row>
    <row r="36" spans="1:27" s="208" customFormat="1" ht="19.5" customHeight="1">
      <c r="A36" s="211">
        <v>27</v>
      </c>
      <c r="B36" s="85" t="s">
        <v>126</v>
      </c>
      <c r="C36" s="86" t="s">
        <v>120</v>
      </c>
      <c r="D36" s="84" t="s">
        <v>125</v>
      </c>
      <c r="E36" s="87" t="s">
        <v>22</v>
      </c>
      <c r="F36" s="84" t="s">
        <v>353</v>
      </c>
      <c r="G36" s="88" t="s">
        <v>17</v>
      </c>
      <c r="H36" s="261">
        <f>'HK1'!J35</f>
        <v>6</v>
      </c>
      <c r="I36" s="262">
        <f>'HK1'!M35</f>
        <v>7</v>
      </c>
      <c r="J36" s="262">
        <f>'HK1'!P35</f>
        <v>7</v>
      </c>
      <c r="K36" s="262">
        <f>'HK1'!S35</f>
        <v>6</v>
      </c>
      <c r="L36" s="263">
        <f>'HK1'!V35</f>
        <v>5</v>
      </c>
      <c r="M36" s="262">
        <f>'HK1'!Y35</f>
        <v>7</v>
      </c>
      <c r="N36" s="262">
        <f>'HK2'!J35</f>
        <v>7</v>
      </c>
      <c r="O36" s="262">
        <f>'HK2'!M35</f>
        <v>6</v>
      </c>
      <c r="P36" s="262">
        <f>'HK2'!P35</f>
        <v>9</v>
      </c>
      <c r="Q36" s="262">
        <f>'HK2'!S35</f>
        <v>7</v>
      </c>
      <c r="R36" s="262">
        <f>'HK2'!V35</f>
        <v>6</v>
      </c>
      <c r="S36" s="262">
        <f>'HK2'!Y35</f>
        <v>7</v>
      </c>
      <c r="T36" s="212">
        <f>ROUND(SUMPRODUCT(H36:S36,$H$9:$S$9)/SUMIF($H36:$S36,"&lt;&gt;M",H$9:$S$9),2)</f>
        <v>6.6</v>
      </c>
      <c r="U36" s="211" t="str">
        <f t="shared" si="4"/>
        <v>TB.Khá</v>
      </c>
      <c r="V36" s="211">
        <f t="shared" si="0"/>
        <v>0</v>
      </c>
      <c r="W36" s="211">
        <f t="shared" si="1"/>
        <v>0</v>
      </c>
      <c r="X36" s="211" t="str">
        <f t="shared" si="2"/>
        <v>Học tiếp</v>
      </c>
      <c r="Z36" s="189"/>
      <c r="AA36" s="175"/>
    </row>
    <row r="37" spans="1:27" s="208" customFormat="1" ht="19.5" customHeight="1">
      <c r="A37" s="214">
        <v>28</v>
      </c>
      <c r="B37" s="85" t="s">
        <v>129</v>
      </c>
      <c r="C37" s="86" t="s">
        <v>130</v>
      </c>
      <c r="D37" s="84" t="s">
        <v>128</v>
      </c>
      <c r="E37" s="87" t="s">
        <v>131</v>
      </c>
      <c r="F37" s="84" t="s">
        <v>39</v>
      </c>
      <c r="G37" s="88" t="s">
        <v>17</v>
      </c>
      <c r="H37" s="261">
        <f>'HK1'!J36</f>
        <v>9</v>
      </c>
      <c r="I37" s="262">
        <f>'HK1'!M36</f>
        <v>6</v>
      </c>
      <c r="J37" s="262">
        <f>'HK1'!P36</f>
        <v>6</v>
      </c>
      <c r="K37" s="262">
        <f>'HK1'!S36</f>
        <v>7</v>
      </c>
      <c r="L37" s="263">
        <f>'HK1'!V36</f>
        <v>8</v>
      </c>
      <c r="M37" s="262">
        <f>'HK1'!Y36</f>
        <v>7</v>
      </c>
      <c r="N37" s="262">
        <f>'HK2'!J36</f>
        <v>7</v>
      </c>
      <c r="O37" s="262">
        <f>'HK2'!M36</f>
        <v>7</v>
      </c>
      <c r="P37" s="262">
        <f>'HK2'!P36</f>
        <v>6</v>
      </c>
      <c r="Q37" s="262">
        <f>'HK2'!S36</f>
        <v>6</v>
      </c>
      <c r="R37" s="262">
        <f>'HK2'!V36</f>
        <v>6</v>
      </c>
      <c r="S37" s="262">
        <f>'HK2'!Y36</f>
        <v>0</v>
      </c>
      <c r="T37" s="212">
        <f>ROUND(SUMPRODUCT(H37:S37,$H$9:$S$9)/SUMIF($H37:$S37,"&lt;&gt;M",H$9:$S$9),2)</f>
        <v>6.83</v>
      </c>
      <c r="U37" s="211" t="str">
        <f t="shared" si="4"/>
        <v>TB.Khá</v>
      </c>
      <c r="V37" s="211">
        <f t="shared" si="0"/>
        <v>1</v>
      </c>
      <c r="W37" s="211">
        <f t="shared" si="1"/>
        <v>0</v>
      </c>
      <c r="X37" s="211" t="str">
        <f t="shared" si="2"/>
        <v>Học tiếp</v>
      </c>
      <c r="Z37" s="189"/>
      <c r="AA37" s="175"/>
    </row>
    <row r="38" spans="1:27" s="208" customFormat="1" ht="19.5" customHeight="1">
      <c r="A38" s="211">
        <v>29</v>
      </c>
      <c r="B38" s="85" t="s">
        <v>133</v>
      </c>
      <c r="C38" s="86" t="s">
        <v>134</v>
      </c>
      <c r="D38" s="84" t="s">
        <v>132</v>
      </c>
      <c r="E38" s="87" t="s">
        <v>135</v>
      </c>
      <c r="F38" s="84" t="s">
        <v>136</v>
      </c>
      <c r="G38" s="88" t="s">
        <v>17</v>
      </c>
      <c r="H38" s="261">
        <f>'HK1'!J37</f>
        <v>6</v>
      </c>
      <c r="I38" s="262">
        <f>'HK1'!M37</f>
        <v>6</v>
      </c>
      <c r="J38" s="262">
        <f>'HK1'!P37</f>
        <v>6</v>
      </c>
      <c r="K38" s="262">
        <f>'HK1'!S37</f>
        <v>6</v>
      </c>
      <c r="L38" s="263">
        <f>'HK1'!V37</f>
        <v>8</v>
      </c>
      <c r="M38" s="262">
        <f>'HK1'!Y37</f>
        <v>8</v>
      </c>
      <c r="N38" s="262">
        <f>'HK2'!J37</f>
        <v>6</v>
      </c>
      <c r="O38" s="262">
        <f>'HK2'!M37</f>
        <v>6</v>
      </c>
      <c r="P38" s="262">
        <f>'HK2'!P37</f>
        <v>6</v>
      </c>
      <c r="Q38" s="262">
        <f>'HK2'!S37</f>
        <v>5</v>
      </c>
      <c r="R38" s="262">
        <f>'HK2'!V37</f>
        <v>7</v>
      </c>
      <c r="S38" s="262">
        <f>'HK2'!Y37</f>
        <v>7</v>
      </c>
      <c r="T38" s="212">
        <f>ROUND(SUMPRODUCT(H38:S38,$H$9:$S$9)/SUMIF($H38:$S38,"&lt;&gt;M",H$9:$S$9),2)</f>
        <v>6.14</v>
      </c>
      <c r="U38" s="211" t="str">
        <f t="shared" si="4"/>
        <v>TB.Khá</v>
      </c>
      <c r="V38" s="211">
        <f t="shared" si="0"/>
        <v>0</v>
      </c>
      <c r="W38" s="211">
        <f t="shared" si="1"/>
        <v>0</v>
      </c>
      <c r="X38" s="211" t="str">
        <f t="shared" si="2"/>
        <v>Học tiếp</v>
      </c>
      <c r="Z38" s="189"/>
      <c r="AA38" s="175"/>
    </row>
    <row r="39" spans="1:27" s="208" customFormat="1" ht="19.5" customHeight="1">
      <c r="A39" s="214">
        <v>30</v>
      </c>
      <c r="B39" s="85" t="s">
        <v>138</v>
      </c>
      <c r="C39" s="86" t="s">
        <v>139</v>
      </c>
      <c r="D39" s="84" t="s">
        <v>137</v>
      </c>
      <c r="E39" s="87" t="s">
        <v>140</v>
      </c>
      <c r="F39" s="84" t="s">
        <v>79</v>
      </c>
      <c r="G39" s="88" t="s">
        <v>17</v>
      </c>
      <c r="H39" s="261">
        <f>'HK1'!J38</f>
        <v>6</v>
      </c>
      <c r="I39" s="262">
        <f>'HK1'!M38</f>
        <v>6</v>
      </c>
      <c r="J39" s="262">
        <f>'HK1'!P38</f>
        <v>3</v>
      </c>
      <c r="K39" s="262">
        <f>'HK1'!S38</f>
        <v>6</v>
      </c>
      <c r="L39" s="263">
        <f>'HK1'!V38</f>
        <v>5</v>
      </c>
      <c r="M39" s="262">
        <f>'HK1'!Y38</f>
        <v>5</v>
      </c>
      <c r="N39" s="262">
        <f>'HK2'!J38</f>
        <v>0</v>
      </c>
      <c r="O39" s="262">
        <f>'HK2'!M38</f>
        <v>7</v>
      </c>
      <c r="P39" s="262">
        <f>'HK2'!P38</f>
        <v>5</v>
      </c>
      <c r="Q39" s="262">
        <f>'HK2'!S38</f>
        <v>5</v>
      </c>
      <c r="R39" s="262">
        <f>'HK2'!V38</f>
        <v>4</v>
      </c>
      <c r="S39" s="262">
        <f>'HK2'!Y38</f>
        <v>8</v>
      </c>
      <c r="T39" s="212">
        <f>ROUND(SUMPRODUCT(H39:S39,$H$9:$S$9)/SUMIF($H39:$S39,"&lt;&gt;M",H$9:$S$9),2)</f>
        <v>4.67</v>
      </c>
      <c r="U39" s="211" t="str">
        <f t="shared" si="4"/>
        <v>Yếu</v>
      </c>
      <c r="V39" s="211">
        <f t="shared" si="0"/>
        <v>3</v>
      </c>
      <c r="W39" s="211">
        <f t="shared" si="1"/>
        <v>12</v>
      </c>
      <c r="X39" s="326" t="str">
        <f t="shared" si="2"/>
        <v>Ngừng học</v>
      </c>
      <c r="Z39" s="189"/>
      <c r="AA39" s="175"/>
    </row>
    <row r="40" spans="1:27" s="208" customFormat="1" ht="19.5" customHeight="1">
      <c r="A40" s="211">
        <v>31</v>
      </c>
      <c r="B40" s="85" t="s">
        <v>142</v>
      </c>
      <c r="C40" s="86" t="s">
        <v>143</v>
      </c>
      <c r="D40" s="84" t="s">
        <v>141</v>
      </c>
      <c r="E40" s="87" t="s">
        <v>144</v>
      </c>
      <c r="F40" s="84" t="s">
        <v>23</v>
      </c>
      <c r="G40" s="88" t="s">
        <v>17</v>
      </c>
      <c r="H40" s="261">
        <f>'HK1'!J39</f>
        <v>9</v>
      </c>
      <c r="I40" s="262">
        <f>'HK1'!M39</f>
        <v>6</v>
      </c>
      <c r="J40" s="262">
        <f>'HK1'!P39</f>
        <v>8</v>
      </c>
      <c r="K40" s="262">
        <f>'HK1'!S39</f>
        <v>8</v>
      </c>
      <c r="L40" s="263">
        <f>'HK1'!V39</f>
        <v>7</v>
      </c>
      <c r="M40" s="262">
        <f>'HK1'!Y39</f>
        <v>8</v>
      </c>
      <c r="N40" s="262">
        <f>'HK2'!J39</f>
        <v>8</v>
      </c>
      <c r="O40" s="262">
        <f>'HK2'!M39</f>
        <v>7</v>
      </c>
      <c r="P40" s="262">
        <f>'HK2'!P39</f>
        <v>9</v>
      </c>
      <c r="Q40" s="262">
        <f>'HK2'!S39</f>
        <v>6</v>
      </c>
      <c r="R40" s="262">
        <f>'HK2'!V39</f>
        <v>6</v>
      </c>
      <c r="S40" s="262">
        <f>'HK2'!Y39</f>
        <v>8</v>
      </c>
      <c r="T40" s="212">
        <f>ROUND(SUMPRODUCT(H40:S40,$H$9:$S$9)/SUMIF($H40:$S40,"&lt;&gt;M",H$9:$S$9),2)</f>
        <v>7.45</v>
      </c>
      <c r="U40" s="211" t="str">
        <f t="shared" si="4"/>
        <v>Khá</v>
      </c>
      <c r="V40" s="211">
        <f t="shared" si="0"/>
        <v>0</v>
      </c>
      <c r="W40" s="211">
        <f t="shared" si="1"/>
        <v>0</v>
      </c>
      <c r="X40" s="211" t="str">
        <f t="shared" si="2"/>
        <v>Học tiếp</v>
      </c>
      <c r="Z40" s="189"/>
      <c r="AA40" s="175"/>
    </row>
    <row r="41" spans="1:27" s="208" customFormat="1" ht="19.5" customHeight="1">
      <c r="A41" s="214">
        <v>32</v>
      </c>
      <c r="B41" s="85" t="s">
        <v>146</v>
      </c>
      <c r="C41" s="86" t="s">
        <v>143</v>
      </c>
      <c r="D41" s="84" t="s">
        <v>145</v>
      </c>
      <c r="E41" s="87" t="s">
        <v>147</v>
      </c>
      <c r="F41" s="84" t="s">
        <v>148</v>
      </c>
      <c r="G41" s="88" t="s">
        <v>17</v>
      </c>
      <c r="H41" s="261">
        <f>'HK1'!J40</f>
        <v>7</v>
      </c>
      <c r="I41" s="262">
        <f>'HK1'!M40</f>
        <v>7</v>
      </c>
      <c r="J41" s="262">
        <f>'HK1'!P40</f>
        <v>5</v>
      </c>
      <c r="K41" s="262">
        <f>'HK1'!S40</f>
        <v>7</v>
      </c>
      <c r="L41" s="263">
        <f>'HK1'!V40</f>
        <v>7</v>
      </c>
      <c r="M41" s="262">
        <f>'HK1'!Y40</f>
        <v>8</v>
      </c>
      <c r="N41" s="262">
        <f>'HK2'!J40</f>
        <v>5</v>
      </c>
      <c r="O41" s="262">
        <f>'HK2'!M40</f>
        <v>7</v>
      </c>
      <c r="P41" s="262">
        <f>'HK2'!P40</f>
        <v>10</v>
      </c>
      <c r="Q41" s="262">
        <f>'HK2'!S40</f>
        <v>6</v>
      </c>
      <c r="R41" s="262">
        <f>'HK2'!V40</f>
        <v>6</v>
      </c>
      <c r="S41" s="262">
        <f>'HK2'!Y40</f>
        <v>8</v>
      </c>
      <c r="T41" s="212">
        <f>ROUND(SUMPRODUCT(H41:S41,$H$9:$S$9)/SUMIF($H41:$S41,"&lt;&gt;M",H$9:$S$9),2)</f>
        <v>6.67</v>
      </c>
      <c r="U41" s="211" t="str">
        <f t="shared" si="4"/>
        <v>TB.Khá</v>
      </c>
      <c r="V41" s="211">
        <f t="shared" si="0"/>
        <v>0</v>
      </c>
      <c r="W41" s="211">
        <f t="shared" si="1"/>
        <v>0</v>
      </c>
      <c r="X41" s="211" t="str">
        <f t="shared" si="2"/>
        <v>Học tiếp</v>
      </c>
      <c r="Z41" s="189"/>
      <c r="AA41" s="175"/>
    </row>
    <row r="42" spans="1:27" s="208" customFormat="1" ht="19.5" customHeight="1">
      <c r="A42" s="211">
        <v>33</v>
      </c>
      <c r="B42" s="85" t="s">
        <v>150</v>
      </c>
      <c r="C42" s="86" t="s">
        <v>151</v>
      </c>
      <c r="D42" s="84" t="s">
        <v>149</v>
      </c>
      <c r="E42" s="87" t="s">
        <v>74</v>
      </c>
      <c r="F42" s="84" t="s">
        <v>152</v>
      </c>
      <c r="G42" s="88" t="s">
        <v>17</v>
      </c>
      <c r="H42" s="261">
        <f>'HK1'!J41</f>
        <v>7</v>
      </c>
      <c r="I42" s="262">
        <f>'HK1'!M41</f>
        <v>7</v>
      </c>
      <c r="J42" s="262">
        <f>'HK1'!P41</f>
        <v>6</v>
      </c>
      <c r="K42" s="262">
        <f>'HK1'!S41</f>
        <v>7</v>
      </c>
      <c r="L42" s="263">
        <f>'HK1'!V41</f>
        <v>7</v>
      </c>
      <c r="M42" s="262">
        <f>'HK1'!Y41</f>
        <v>8</v>
      </c>
      <c r="N42" s="262">
        <f>'HK2'!J41</f>
        <v>5</v>
      </c>
      <c r="O42" s="262">
        <f>'HK2'!M41</f>
        <v>7</v>
      </c>
      <c r="P42" s="262">
        <f>'HK2'!P41</f>
        <v>8</v>
      </c>
      <c r="Q42" s="262">
        <f>'HK2'!S41</f>
        <v>6</v>
      </c>
      <c r="R42" s="262">
        <f>'HK2'!V41</f>
        <v>7</v>
      </c>
      <c r="S42" s="262">
        <f>'HK2'!Y41</f>
        <v>6</v>
      </c>
      <c r="T42" s="212">
        <f>ROUND(SUMPRODUCT(H42:S42,$H$9:$S$9)/SUMIF($H42:$S42,"&lt;&gt;M",H$9:$S$9),2)</f>
        <v>6.64</v>
      </c>
      <c r="U42" s="211" t="str">
        <f t="shared" si="4"/>
        <v>TB.Khá</v>
      </c>
      <c r="V42" s="211">
        <f aca="true" t="shared" si="5" ref="V42:V73">COUNTIF(H42:S42,"&lt;5")</f>
        <v>0</v>
      </c>
      <c r="W42" s="211">
        <f aca="true" t="shared" si="6" ref="W42:W73">SUMIF(H42:S42,"&lt;5",$H$9:$S$9)</f>
        <v>0</v>
      </c>
      <c r="X42" s="211" t="str">
        <f aca="true" t="shared" si="7" ref="X42:X73">IF(AND(T42&gt;=5,W42&lt;=25),"Học tiếp",IF(T42&lt;3.5,"Thôi học","Ngừng học"))</f>
        <v>Học tiếp</v>
      </c>
      <c r="Z42" s="189"/>
      <c r="AA42" s="175"/>
    </row>
    <row r="43" spans="1:27" s="208" customFormat="1" ht="19.5" customHeight="1">
      <c r="A43" s="214">
        <v>34</v>
      </c>
      <c r="B43" s="85" t="s">
        <v>154</v>
      </c>
      <c r="C43" s="86" t="s">
        <v>155</v>
      </c>
      <c r="D43" s="84" t="s">
        <v>153</v>
      </c>
      <c r="E43" s="87" t="s">
        <v>156</v>
      </c>
      <c r="F43" s="84" t="s">
        <v>157</v>
      </c>
      <c r="G43" s="88" t="s">
        <v>17</v>
      </c>
      <c r="H43" s="261">
        <f>'HK1'!J42</f>
        <v>6</v>
      </c>
      <c r="I43" s="262">
        <f>'HK1'!M42</f>
        <v>6</v>
      </c>
      <c r="J43" s="262">
        <f>'HK1'!P42</f>
        <v>6</v>
      </c>
      <c r="K43" s="262">
        <f>'HK1'!S42</f>
        <v>5</v>
      </c>
      <c r="L43" s="263">
        <f>'HK1'!V42</f>
        <v>7</v>
      </c>
      <c r="M43" s="262">
        <f>'HK1'!Y42</f>
        <v>5</v>
      </c>
      <c r="N43" s="262">
        <f>'HK2'!J42</f>
        <v>6</v>
      </c>
      <c r="O43" s="262">
        <f>'HK2'!M42</f>
        <v>6</v>
      </c>
      <c r="P43" s="262">
        <f>'HK2'!P42</f>
        <v>8</v>
      </c>
      <c r="Q43" s="262">
        <f>'HK2'!S42</f>
        <v>6</v>
      </c>
      <c r="R43" s="262">
        <f>'HK2'!V42</f>
        <v>7</v>
      </c>
      <c r="S43" s="262">
        <f>'HK2'!Y42</f>
        <v>8</v>
      </c>
      <c r="T43" s="212">
        <f>ROUND(SUMPRODUCT(H43:S43,$H$9:$S$9)/SUMIF($H43:$S43,"&lt;&gt;M",H$9:$S$9),2)</f>
        <v>6.24</v>
      </c>
      <c r="U43" s="211" t="str">
        <f t="shared" si="4"/>
        <v>TB.Khá</v>
      </c>
      <c r="V43" s="211">
        <f t="shared" si="5"/>
        <v>0</v>
      </c>
      <c r="W43" s="211">
        <f t="shared" si="6"/>
        <v>0</v>
      </c>
      <c r="X43" s="211" t="str">
        <f t="shared" si="7"/>
        <v>Học tiếp</v>
      </c>
      <c r="Z43" s="189"/>
      <c r="AA43" s="175"/>
    </row>
    <row r="44" spans="1:27" s="208" customFormat="1" ht="19.5" customHeight="1">
      <c r="A44" s="211">
        <v>35</v>
      </c>
      <c r="B44" s="85" t="s">
        <v>159</v>
      </c>
      <c r="C44" s="86" t="s">
        <v>160</v>
      </c>
      <c r="D44" s="84" t="s">
        <v>158</v>
      </c>
      <c r="E44" s="87" t="s">
        <v>161</v>
      </c>
      <c r="F44" s="84" t="s">
        <v>23</v>
      </c>
      <c r="G44" s="88" t="s">
        <v>17</v>
      </c>
      <c r="H44" s="261">
        <f>'HK1'!J43</f>
        <v>9</v>
      </c>
      <c r="I44" s="262">
        <f>'HK1'!M43</f>
        <v>7</v>
      </c>
      <c r="J44" s="262">
        <f>'HK1'!P43</f>
        <v>7</v>
      </c>
      <c r="K44" s="262">
        <f>'HK1'!S43</f>
        <v>7</v>
      </c>
      <c r="L44" s="263">
        <f>'HK1'!V43</f>
        <v>8</v>
      </c>
      <c r="M44" s="262">
        <f>'HK1'!Y43</f>
        <v>8</v>
      </c>
      <c r="N44" s="262">
        <f>'HK2'!J43</f>
        <v>5</v>
      </c>
      <c r="O44" s="262">
        <f>'HK2'!M43</f>
        <v>6</v>
      </c>
      <c r="P44" s="262">
        <f>'HK2'!P43</f>
        <v>9</v>
      </c>
      <c r="Q44" s="262">
        <f>'HK2'!S43</f>
        <v>6</v>
      </c>
      <c r="R44" s="262">
        <f>'HK2'!V43</f>
        <v>6</v>
      </c>
      <c r="S44" s="262">
        <f>'HK2'!Y43</f>
        <v>8</v>
      </c>
      <c r="T44" s="212">
        <f>ROUND(SUMPRODUCT(H44:S44,$H$9:$S$9)/SUMIF($H44:$S44,"&lt;&gt;M",H$9:$S$9),2)</f>
        <v>6.93</v>
      </c>
      <c r="U44" s="211" t="str">
        <f t="shared" si="4"/>
        <v>TB.Khá</v>
      </c>
      <c r="V44" s="211">
        <f t="shared" si="5"/>
        <v>0</v>
      </c>
      <c r="W44" s="211">
        <f t="shared" si="6"/>
        <v>0</v>
      </c>
      <c r="X44" s="211" t="str">
        <f t="shared" si="7"/>
        <v>Học tiếp</v>
      </c>
      <c r="Z44" s="189"/>
      <c r="AA44" s="175"/>
    </row>
    <row r="45" spans="1:27" s="208" customFormat="1" ht="19.5" customHeight="1">
      <c r="A45" s="214">
        <v>36</v>
      </c>
      <c r="B45" s="85" t="s">
        <v>163</v>
      </c>
      <c r="C45" s="86" t="s">
        <v>164</v>
      </c>
      <c r="D45" s="84" t="s">
        <v>162</v>
      </c>
      <c r="E45" s="87" t="s">
        <v>165</v>
      </c>
      <c r="F45" s="84" t="s">
        <v>105</v>
      </c>
      <c r="G45" s="88" t="s">
        <v>17</v>
      </c>
      <c r="H45" s="261">
        <f>'HK1'!J44</f>
        <v>5</v>
      </c>
      <c r="I45" s="262">
        <f>'HK1'!M44</f>
        <v>6</v>
      </c>
      <c r="J45" s="262">
        <f>'HK1'!P44</f>
        <v>6</v>
      </c>
      <c r="K45" s="262">
        <f>'HK1'!S44</f>
        <v>5</v>
      </c>
      <c r="L45" s="263">
        <f>'HK1'!V44</f>
        <v>7</v>
      </c>
      <c r="M45" s="262">
        <f>'HK1'!Y44</f>
        <v>7</v>
      </c>
      <c r="N45" s="262">
        <f>'HK2'!J44</f>
        <v>5</v>
      </c>
      <c r="O45" s="262">
        <f>'HK2'!M44</f>
        <v>6</v>
      </c>
      <c r="P45" s="262">
        <f>'HK2'!P44</f>
        <v>10</v>
      </c>
      <c r="Q45" s="262">
        <f>'HK2'!S44</f>
        <v>7</v>
      </c>
      <c r="R45" s="262">
        <f>'HK2'!V44</f>
        <v>5</v>
      </c>
      <c r="S45" s="262">
        <f>'HK2'!Y44</f>
        <v>7</v>
      </c>
      <c r="T45" s="212">
        <f>ROUND(SUMPRODUCT(H45:S45,$H$9:$S$9)/SUMIF($H45:$S45,"&lt;&gt;M",H$9:$S$9),2)</f>
        <v>6.19</v>
      </c>
      <c r="U45" s="211" t="str">
        <f t="shared" si="4"/>
        <v>TB.Khá</v>
      </c>
      <c r="V45" s="211">
        <f t="shared" si="5"/>
        <v>0</v>
      </c>
      <c r="W45" s="211">
        <f t="shared" si="6"/>
        <v>0</v>
      </c>
      <c r="X45" s="211" t="str">
        <f t="shared" si="7"/>
        <v>Học tiếp</v>
      </c>
      <c r="Z45" s="189"/>
      <c r="AA45" s="175"/>
    </row>
    <row r="46" spans="1:27" s="208" customFormat="1" ht="19.5" customHeight="1">
      <c r="A46" s="211">
        <v>37</v>
      </c>
      <c r="B46" s="85" t="s">
        <v>167</v>
      </c>
      <c r="C46" s="86" t="s">
        <v>164</v>
      </c>
      <c r="D46" s="84" t="s">
        <v>166</v>
      </c>
      <c r="E46" s="87" t="s">
        <v>168</v>
      </c>
      <c r="F46" s="84" t="s">
        <v>169</v>
      </c>
      <c r="G46" s="88" t="s">
        <v>17</v>
      </c>
      <c r="H46" s="261">
        <f>'HK1'!J45</f>
        <v>7</v>
      </c>
      <c r="I46" s="262">
        <f>'HK1'!M45</f>
        <v>5</v>
      </c>
      <c r="J46" s="262">
        <f>'HK1'!P45</f>
        <v>6</v>
      </c>
      <c r="K46" s="262">
        <f>'HK1'!S45</f>
        <v>5</v>
      </c>
      <c r="L46" s="263">
        <f>'HK1'!V45</f>
        <v>7</v>
      </c>
      <c r="M46" s="262">
        <f>'HK1'!Y45</f>
        <v>8</v>
      </c>
      <c r="N46" s="262">
        <f>'HK2'!J45</f>
        <v>4</v>
      </c>
      <c r="O46" s="262">
        <f>'HK2'!M45</f>
        <v>5</v>
      </c>
      <c r="P46" s="262">
        <f>'HK2'!P45</f>
        <v>8</v>
      </c>
      <c r="Q46" s="262">
        <f>'HK2'!S45</f>
        <v>6</v>
      </c>
      <c r="R46" s="262">
        <f>'HK2'!V45</f>
        <v>8</v>
      </c>
      <c r="S46" s="262">
        <f>'HK2'!Y45</f>
        <v>8</v>
      </c>
      <c r="T46" s="212">
        <f>ROUND(SUMPRODUCT(H46:S46,$H$9:$S$9)/SUMIF($H46:$S46,"&lt;&gt;M",H$9:$S$9),2)</f>
        <v>5.98</v>
      </c>
      <c r="U46" s="211" t="str">
        <f t="shared" si="4"/>
        <v>Trung Bình</v>
      </c>
      <c r="V46" s="211">
        <f t="shared" si="5"/>
        <v>1</v>
      </c>
      <c r="W46" s="211">
        <f t="shared" si="6"/>
        <v>5</v>
      </c>
      <c r="X46" s="211" t="str">
        <f t="shared" si="7"/>
        <v>Học tiếp</v>
      </c>
      <c r="Z46" s="189"/>
      <c r="AA46" s="175"/>
    </row>
    <row r="47" spans="1:27" s="208" customFormat="1" ht="19.5" customHeight="1">
      <c r="A47" s="214">
        <v>38</v>
      </c>
      <c r="B47" s="85" t="s">
        <v>129</v>
      </c>
      <c r="C47" s="86" t="s">
        <v>164</v>
      </c>
      <c r="D47" s="84" t="s">
        <v>170</v>
      </c>
      <c r="E47" s="87" t="s">
        <v>171</v>
      </c>
      <c r="F47" s="84" t="s">
        <v>152</v>
      </c>
      <c r="G47" s="88" t="s">
        <v>17</v>
      </c>
      <c r="H47" s="261">
        <f>'HK1'!J46</f>
        <v>0</v>
      </c>
      <c r="I47" s="262">
        <f>'HK1'!M46</f>
        <v>0</v>
      </c>
      <c r="J47" s="262">
        <f>'HK1'!P46</f>
        <v>0</v>
      </c>
      <c r="K47" s="262">
        <f>'HK1'!S46</f>
        <v>0</v>
      </c>
      <c r="L47" s="263">
        <f>'HK1'!V46</f>
        <v>0</v>
      </c>
      <c r="M47" s="262">
        <f>'HK1'!Y46</f>
        <v>0</v>
      </c>
      <c r="N47" s="262">
        <f>'HK2'!J46</f>
        <v>0</v>
      </c>
      <c r="O47" s="262">
        <f>'HK2'!M46</f>
        <v>0</v>
      </c>
      <c r="P47" s="262">
        <f>'HK2'!P46</f>
        <v>0</v>
      </c>
      <c r="Q47" s="262">
        <f>'HK2'!S46</f>
        <v>0</v>
      </c>
      <c r="R47" s="262">
        <f>'HK2'!V46</f>
        <v>0</v>
      </c>
      <c r="S47" s="262">
        <f>'HK2'!Y46</f>
        <v>0</v>
      </c>
      <c r="T47" s="212">
        <f>ROUND(SUMPRODUCT(H47:S47,$H$9:$S$9)/SUMIF($H47:$S47,"&lt;&gt;M",H$9:$S$9),2)</f>
        <v>0</v>
      </c>
      <c r="U47" s="211" t="str">
        <f t="shared" si="4"/>
        <v>Kém</v>
      </c>
      <c r="V47" s="211">
        <f t="shared" si="5"/>
        <v>12</v>
      </c>
      <c r="W47" s="211">
        <f t="shared" si="6"/>
        <v>42</v>
      </c>
      <c r="X47" s="326" t="str">
        <f t="shared" si="7"/>
        <v>Thôi học</v>
      </c>
      <c r="Z47" s="189"/>
      <c r="AA47" s="175"/>
    </row>
    <row r="48" spans="1:27" s="281" customFormat="1" ht="19.5" customHeight="1">
      <c r="A48" s="266">
        <v>39</v>
      </c>
      <c r="B48" s="267" t="s">
        <v>173</v>
      </c>
      <c r="C48" s="268" t="s">
        <v>164</v>
      </c>
      <c r="D48" s="269" t="s">
        <v>172</v>
      </c>
      <c r="E48" s="270" t="s">
        <v>174</v>
      </c>
      <c r="F48" s="269" t="s">
        <v>52</v>
      </c>
      <c r="G48" s="276" t="s">
        <v>17</v>
      </c>
      <c r="H48" s="277">
        <f>'HK1'!J47</f>
        <v>6</v>
      </c>
      <c r="I48" s="278">
        <f>'HK1'!M47</f>
        <v>6</v>
      </c>
      <c r="J48" s="278">
        <f>'HK1'!P47</f>
        <v>6</v>
      </c>
      <c r="K48" s="262" t="str">
        <f>'HK1'!S47</f>
        <v>M</v>
      </c>
      <c r="L48" s="279">
        <f>'HK1'!V47</f>
        <v>6</v>
      </c>
      <c r="M48" s="278">
        <f>'HK1'!Y47</f>
        <v>5</v>
      </c>
      <c r="N48" s="278">
        <f>'HK2'!J47</f>
        <v>6</v>
      </c>
      <c r="O48" s="278">
        <f>'HK2'!M47</f>
        <v>6</v>
      </c>
      <c r="P48" s="278">
        <f>'HK2'!P47</f>
        <v>7</v>
      </c>
      <c r="Q48" s="262" t="str">
        <f>'HK2'!S47</f>
        <v>M</v>
      </c>
      <c r="R48" s="278">
        <f>'HK2'!V47</f>
        <v>0</v>
      </c>
      <c r="S48" s="278">
        <f>'HK2'!Y47</f>
        <v>8</v>
      </c>
      <c r="T48" s="280">
        <f>ROUND(SUMPRODUCT(H48:S48,$H$9:$S$9)/SUMIF($H48:$S48,"&lt;&gt;M",H$9:$S$9),2)</f>
        <v>5.56</v>
      </c>
      <c r="U48" s="266" t="str">
        <f t="shared" si="4"/>
        <v>Trung Bình</v>
      </c>
      <c r="V48" s="266">
        <f t="shared" si="5"/>
        <v>1</v>
      </c>
      <c r="W48" s="266">
        <f t="shared" si="6"/>
        <v>3</v>
      </c>
      <c r="X48" s="266" t="str">
        <f t="shared" si="7"/>
        <v>Học tiếp</v>
      </c>
      <c r="Z48" s="282"/>
      <c r="AA48" s="283"/>
    </row>
    <row r="49" spans="1:27" s="208" customFormat="1" ht="19.5" customHeight="1">
      <c r="A49" s="214">
        <v>40</v>
      </c>
      <c r="B49" s="85" t="s">
        <v>176</v>
      </c>
      <c r="C49" s="86" t="s">
        <v>177</v>
      </c>
      <c r="D49" s="84" t="s">
        <v>175</v>
      </c>
      <c r="E49" s="87" t="s">
        <v>178</v>
      </c>
      <c r="F49" s="84" t="s">
        <v>179</v>
      </c>
      <c r="G49" s="88" t="s">
        <v>17</v>
      </c>
      <c r="H49" s="261">
        <f>'HK1'!J48</f>
        <v>6</v>
      </c>
      <c r="I49" s="262">
        <f>'HK1'!M48</f>
        <v>6</v>
      </c>
      <c r="J49" s="262">
        <f>'HK1'!P48</f>
        <v>8</v>
      </c>
      <c r="K49" s="262">
        <f>'HK1'!S48</f>
        <v>6</v>
      </c>
      <c r="L49" s="263">
        <f>'HK1'!V48</f>
        <v>6</v>
      </c>
      <c r="M49" s="262">
        <f>'HK1'!Y48</f>
        <v>6</v>
      </c>
      <c r="N49" s="262">
        <f>'HK2'!J48</f>
        <v>5</v>
      </c>
      <c r="O49" s="262">
        <f>'HK2'!M48</f>
        <v>4</v>
      </c>
      <c r="P49" s="262">
        <f>'HK2'!P48</f>
        <v>7</v>
      </c>
      <c r="Q49" s="262">
        <f>'HK2'!S48</f>
        <v>5</v>
      </c>
      <c r="R49" s="262">
        <f>'HK2'!V48</f>
        <v>2</v>
      </c>
      <c r="S49" s="262">
        <f>'HK2'!Y48</f>
        <v>6</v>
      </c>
      <c r="T49" s="212">
        <f>ROUND(SUMPRODUCT(H49:S49,$H$9:$S$9)/SUMIF($H49:$S49,"&lt;&gt;M",H$9:$S$9),2)</f>
        <v>5.52</v>
      </c>
      <c r="U49" s="211" t="str">
        <f t="shared" si="4"/>
        <v>Trung Bình</v>
      </c>
      <c r="V49" s="211">
        <f t="shared" si="5"/>
        <v>2</v>
      </c>
      <c r="W49" s="211">
        <f t="shared" si="6"/>
        <v>8</v>
      </c>
      <c r="X49" s="211" t="str">
        <f t="shared" si="7"/>
        <v>Học tiếp</v>
      </c>
      <c r="Z49" s="189"/>
      <c r="AA49" s="175"/>
    </row>
    <row r="50" spans="1:27" s="208" customFormat="1" ht="19.5" customHeight="1">
      <c r="A50" s="211">
        <v>41</v>
      </c>
      <c r="B50" s="85" t="s">
        <v>181</v>
      </c>
      <c r="C50" s="86" t="s">
        <v>182</v>
      </c>
      <c r="D50" s="84" t="s">
        <v>180</v>
      </c>
      <c r="E50" s="87" t="s">
        <v>183</v>
      </c>
      <c r="F50" s="84" t="s">
        <v>184</v>
      </c>
      <c r="G50" s="88" t="s">
        <v>17</v>
      </c>
      <c r="H50" s="261">
        <f>'HK1'!J49</f>
        <v>6</v>
      </c>
      <c r="I50" s="262">
        <f>'HK1'!M49</f>
        <v>7</v>
      </c>
      <c r="J50" s="262">
        <f>'HK1'!P49</f>
        <v>7</v>
      </c>
      <c r="K50" s="262">
        <f>'HK1'!S49</f>
        <v>7</v>
      </c>
      <c r="L50" s="263">
        <f>'HK1'!V49</f>
        <v>6</v>
      </c>
      <c r="M50" s="262">
        <f>'HK1'!Y49</f>
        <v>6</v>
      </c>
      <c r="N50" s="262">
        <f>'HK2'!J49</f>
        <v>0</v>
      </c>
      <c r="O50" s="262">
        <f>'HK2'!M49</f>
        <v>0</v>
      </c>
      <c r="P50" s="262">
        <f>'HK2'!P49</f>
        <v>3</v>
      </c>
      <c r="Q50" s="262">
        <f>'HK2'!S49</f>
        <v>4</v>
      </c>
      <c r="R50" s="262">
        <f>'HK2'!V49</f>
        <v>1</v>
      </c>
      <c r="S50" s="262">
        <f>'HK2'!Y49</f>
        <v>8</v>
      </c>
      <c r="T50" s="212">
        <f>ROUND(SUMPRODUCT(H50:S50,$H$9:$S$9)/SUMIF($H50:$S50,"&lt;&gt;M",H$9:$S$9),2)</f>
        <v>3.98</v>
      </c>
      <c r="U50" s="211" t="str">
        <f t="shared" si="4"/>
        <v>Kém</v>
      </c>
      <c r="V50" s="211">
        <f t="shared" si="5"/>
        <v>5</v>
      </c>
      <c r="W50" s="211">
        <f t="shared" si="6"/>
        <v>22</v>
      </c>
      <c r="X50" s="326" t="str">
        <f t="shared" si="7"/>
        <v>Ngừng học</v>
      </c>
      <c r="Z50" s="189"/>
      <c r="AA50" s="175"/>
    </row>
    <row r="51" spans="1:27" s="208" customFormat="1" ht="19.5" customHeight="1">
      <c r="A51" s="214">
        <v>42</v>
      </c>
      <c r="B51" s="85" t="s">
        <v>186</v>
      </c>
      <c r="C51" s="86" t="s">
        <v>182</v>
      </c>
      <c r="D51" s="84" t="s">
        <v>185</v>
      </c>
      <c r="E51" s="87" t="s">
        <v>187</v>
      </c>
      <c r="F51" s="84" t="s">
        <v>188</v>
      </c>
      <c r="G51" s="88" t="s">
        <v>32</v>
      </c>
      <c r="H51" s="261">
        <f>'HK1'!J50</f>
        <v>7</v>
      </c>
      <c r="I51" s="262">
        <f>'HK1'!M50</f>
        <v>8</v>
      </c>
      <c r="J51" s="262">
        <f>'HK1'!P50</f>
        <v>5</v>
      </c>
      <c r="K51" s="262">
        <f>'HK1'!S50</f>
        <v>7</v>
      </c>
      <c r="L51" s="263">
        <f>'HK1'!V50</f>
        <v>6</v>
      </c>
      <c r="M51" s="262">
        <f>'HK1'!Y50</f>
        <v>7</v>
      </c>
      <c r="N51" s="262">
        <f>'HK2'!J50</f>
        <v>8</v>
      </c>
      <c r="O51" s="262">
        <f>'HK2'!M50</f>
        <v>8</v>
      </c>
      <c r="P51" s="262">
        <f>'HK2'!P50</f>
        <v>8</v>
      </c>
      <c r="Q51" s="262">
        <f>'HK2'!S50</f>
        <v>5</v>
      </c>
      <c r="R51" s="262">
        <f>'HK2'!V50</f>
        <v>6</v>
      </c>
      <c r="S51" s="262">
        <f>'HK2'!Y50</f>
        <v>7</v>
      </c>
      <c r="T51" s="212">
        <f>ROUND(SUMPRODUCT(H51:S51,$H$9:$S$9)/SUMIF($H51:$S51,"&lt;&gt;M",H$9:$S$9),2)</f>
        <v>6.81</v>
      </c>
      <c r="U51" s="211" t="str">
        <f t="shared" si="4"/>
        <v>TB.Khá</v>
      </c>
      <c r="V51" s="211">
        <f t="shared" si="5"/>
        <v>0</v>
      </c>
      <c r="W51" s="211">
        <f t="shared" si="6"/>
        <v>0</v>
      </c>
      <c r="X51" s="211" t="str">
        <f t="shared" si="7"/>
        <v>Học tiếp</v>
      </c>
      <c r="Z51" s="189"/>
      <c r="AA51" s="175"/>
    </row>
    <row r="52" spans="1:27" s="208" customFormat="1" ht="19.5" customHeight="1">
      <c r="A52" s="211">
        <v>43</v>
      </c>
      <c r="B52" s="85" t="s">
        <v>190</v>
      </c>
      <c r="C52" s="86" t="s">
        <v>191</v>
      </c>
      <c r="D52" s="84" t="s">
        <v>189</v>
      </c>
      <c r="E52" s="87" t="s">
        <v>192</v>
      </c>
      <c r="F52" s="84" t="s">
        <v>157</v>
      </c>
      <c r="G52" s="88" t="s">
        <v>17</v>
      </c>
      <c r="H52" s="261">
        <f>'HK1'!J51</f>
        <v>6</v>
      </c>
      <c r="I52" s="262">
        <f>'HK1'!M51</f>
        <v>6</v>
      </c>
      <c r="J52" s="262">
        <f>'HK1'!P51</f>
        <v>6</v>
      </c>
      <c r="K52" s="262">
        <f>'HK1'!S51</f>
        <v>5</v>
      </c>
      <c r="L52" s="263">
        <f>'HK1'!V51</f>
        <v>7</v>
      </c>
      <c r="M52" s="262">
        <f>'HK1'!Y51</f>
        <v>6</v>
      </c>
      <c r="N52" s="262">
        <f>'HK2'!J51</f>
        <v>6</v>
      </c>
      <c r="O52" s="262">
        <f>'HK2'!M51</f>
        <v>6</v>
      </c>
      <c r="P52" s="262">
        <f>'HK2'!P51</f>
        <v>9</v>
      </c>
      <c r="Q52" s="262">
        <f>'HK2'!S51</f>
        <v>5</v>
      </c>
      <c r="R52" s="262">
        <f>'HK2'!V51</f>
        <v>7</v>
      </c>
      <c r="S52" s="262">
        <f>'HK2'!Y51</f>
        <v>8</v>
      </c>
      <c r="T52" s="212">
        <f>ROUND(SUMPRODUCT(H52:S52,$H$9:$S$9)/SUMIF($H52:$S52,"&lt;&gt;M",H$9:$S$9),2)</f>
        <v>6.21</v>
      </c>
      <c r="U52" s="211" t="str">
        <f t="shared" si="4"/>
        <v>TB.Khá</v>
      </c>
      <c r="V52" s="211">
        <f t="shared" si="5"/>
        <v>0</v>
      </c>
      <c r="W52" s="211">
        <f t="shared" si="6"/>
        <v>0</v>
      </c>
      <c r="X52" s="211" t="str">
        <f t="shared" si="7"/>
        <v>Học tiếp</v>
      </c>
      <c r="Z52" s="189"/>
      <c r="AA52" s="175"/>
    </row>
    <row r="53" spans="1:27" s="208" customFormat="1" ht="19.5" customHeight="1">
      <c r="A53" s="214">
        <v>44</v>
      </c>
      <c r="B53" s="85" t="s">
        <v>194</v>
      </c>
      <c r="C53" s="86" t="s">
        <v>195</v>
      </c>
      <c r="D53" s="84" t="s">
        <v>193</v>
      </c>
      <c r="E53" s="87" t="s">
        <v>196</v>
      </c>
      <c r="F53" s="84" t="s">
        <v>157</v>
      </c>
      <c r="G53" s="88" t="s">
        <v>17</v>
      </c>
      <c r="H53" s="261">
        <f>'HK1'!J52</f>
        <v>5</v>
      </c>
      <c r="I53" s="262">
        <f>'HK1'!M52</f>
        <v>7</v>
      </c>
      <c r="J53" s="262">
        <f>'HK1'!P52</f>
        <v>5</v>
      </c>
      <c r="K53" s="262">
        <f>'HK1'!S52</f>
        <v>6</v>
      </c>
      <c r="L53" s="263">
        <f>'HK1'!V52</f>
        <v>7</v>
      </c>
      <c r="M53" s="262">
        <f>'HK1'!Y52</f>
        <v>8</v>
      </c>
      <c r="N53" s="262">
        <f>'HK2'!J52</f>
        <v>6</v>
      </c>
      <c r="O53" s="262">
        <f>'HK2'!M52</f>
        <v>6</v>
      </c>
      <c r="P53" s="262">
        <f>'HK2'!P52</f>
        <v>9</v>
      </c>
      <c r="Q53" s="262">
        <f>'HK2'!S52</f>
        <v>6</v>
      </c>
      <c r="R53" s="262">
        <f>'HK2'!V52</f>
        <v>5</v>
      </c>
      <c r="S53" s="262">
        <f>'HK2'!Y52</f>
        <v>8</v>
      </c>
      <c r="T53" s="212">
        <f>ROUND(SUMPRODUCT(H53:S53,$H$9:$S$9)/SUMIF($H53:$S53,"&lt;&gt;M",H$9:$S$9),2)</f>
        <v>6.19</v>
      </c>
      <c r="U53" s="211" t="str">
        <f t="shared" si="4"/>
        <v>TB.Khá</v>
      </c>
      <c r="V53" s="211">
        <f t="shared" si="5"/>
        <v>0</v>
      </c>
      <c r="W53" s="211">
        <f t="shared" si="6"/>
        <v>0</v>
      </c>
      <c r="X53" s="211" t="str">
        <f t="shared" si="7"/>
        <v>Học tiếp</v>
      </c>
      <c r="Z53" s="189"/>
      <c r="AA53" s="175"/>
    </row>
    <row r="54" spans="1:27" s="208" customFormat="1" ht="19.5" customHeight="1">
      <c r="A54" s="211">
        <v>45</v>
      </c>
      <c r="B54" s="85" t="s">
        <v>198</v>
      </c>
      <c r="C54" s="86" t="s">
        <v>199</v>
      </c>
      <c r="D54" s="84" t="s">
        <v>197</v>
      </c>
      <c r="E54" s="87" t="s">
        <v>200</v>
      </c>
      <c r="F54" s="84" t="s">
        <v>201</v>
      </c>
      <c r="G54" s="88" t="s">
        <v>17</v>
      </c>
      <c r="H54" s="261">
        <f>'HK1'!J53</f>
        <v>7</v>
      </c>
      <c r="I54" s="262">
        <f>'HK1'!M53</f>
        <v>6</v>
      </c>
      <c r="J54" s="262">
        <f>'HK1'!P53</f>
        <v>7</v>
      </c>
      <c r="K54" s="262">
        <f>'HK1'!S53</f>
        <v>6</v>
      </c>
      <c r="L54" s="263">
        <f>'HK1'!V53</f>
        <v>7</v>
      </c>
      <c r="M54" s="262">
        <f>'HK1'!Y53</f>
        <v>5</v>
      </c>
      <c r="N54" s="262">
        <f>'HK2'!J53</f>
        <v>7</v>
      </c>
      <c r="O54" s="262">
        <f>'HK2'!M53</f>
        <v>6</v>
      </c>
      <c r="P54" s="262">
        <f>'HK2'!P53</f>
        <v>9</v>
      </c>
      <c r="Q54" s="262">
        <f>'HK2'!S53</f>
        <v>5</v>
      </c>
      <c r="R54" s="262">
        <f>'HK2'!V53</f>
        <v>8</v>
      </c>
      <c r="S54" s="262">
        <f>'HK2'!Y53</f>
        <v>8</v>
      </c>
      <c r="T54" s="212">
        <f>ROUND(SUMPRODUCT(H54:S54,$H$9:$S$9)/SUMIF($H54:$S54,"&lt;&gt;M",H$9:$S$9),2)</f>
        <v>6.71</v>
      </c>
      <c r="U54" s="211" t="str">
        <f t="shared" si="4"/>
        <v>TB.Khá</v>
      </c>
      <c r="V54" s="211">
        <f t="shared" si="5"/>
        <v>0</v>
      </c>
      <c r="W54" s="211">
        <f t="shared" si="6"/>
        <v>0</v>
      </c>
      <c r="X54" s="211" t="str">
        <f t="shared" si="7"/>
        <v>Học tiếp</v>
      </c>
      <c r="Z54" s="189"/>
      <c r="AA54" s="175"/>
    </row>
    <row r="55" spans="1:27" s="208" customFormat="1" ht="19.5" customHeight="1">
      <c r="A55" s="214">
        <v>46</v>
      </c>
      <c r="B55" s="85" t="s">
        <v>102</v>
      </c>
      <c r="C55" s="86" t="s">
        <v>203</v>
      </c>
      <c r="D55" s="84" t="s">
        <v>202</v>
      </c>
      <c r="E55" s="87" t="s">
        <v>22</v>
      </c>
      <c r="F55" s="84" t="s">
        <v>57</v>
      </c>
      <c r="G55" s="88" t="s">
        <v>17</v>
      </c>
      <c r="H55" s="261">
        <f>'HK1'!J54</f>
        <v>9</v>
      </c>
      <c r="I55" s="262">
        <f>'HK1'!M54</f>
        <v>6</v>
      </c>
      <c r="J55" s="262">
        <f>'HK1'!P54</f>
        <v>8</v>
      </c>
      <c r="K55" s="262">
        <f>'HK1'!S54</f>
        <v>8</v>
      </c>
      <c r="L55" s="263">
        <f>'HK1'!V54</f>
        <v>9</v>
      </c>
      <c r="M55" s="262">
        <f>'HK1'!Y54</f>
        <v>5</v>
      </c>
      <c r="N55" s="262">
        <f>'HK2'!J54</f>
        <v>7</v>
      </c>
      <c r="O55" s="262">
        <f>'HK2'!M54</f>
        <v>7</v>
      </c>
      <c r="P55" s="262">
        <f>'HK2'!P54</f>
        <v>10</v>
      </c>
      <c r="Q55" s="262">
        <f>'HK2'!S54</f>
        <v>8</v>
      </c>
      <c r="R55" s="262">
        <f>'HK2'!V54</f>
        <v>8</v>
      </c>
      <c r="S55" s="262">
        <f>'HK2'!Y54</f>
        <v>6</v>
      </c>
      <c r="T55" s="212">
        <f>ROUND(SUMPRODUCT(H55:S55,$H$9:$S$9)/SUMIF($H55:$S55,"&lt;&gt;M",H$9:$S$9),2)</f>
        <v>8</v>
      </c>
      <c r="U55" s="211" t="str">
        <f t="shared" si="4"/>
        <v>Giỏi</v>
      </c>
      <c r="V55" s="211">
        <f t="shared" si="5"/>
        <v>0</v>
      </c>
      <c r="W55" s="211">
        <f t="shared" si="6"/>
        <v>0</v>
      </c>
      <c r="X55" s="211" t="str">
        <f t="shared" si="7"/>
        <v>Học tiếp</v>
      </c>
      <c r="Z55" s="189"/>
      <c r="AA55" s="175"/>
    </row>
    <row r="56" spans="1:27" s="208" customFormat="1" ht="19.5" customHeight="1">
      <c r="A56" s="211">
        <v>47</v>
      </c>
      <c r="B56" s="85" t="s">
        <v>205</v>
      </c>
      <c r="C56" s="86" t="s">
        <v>203</v>
      </c>
      <c r="D56" s="84" t="s">
        <v>204</v>
      </c>
      <c r="E56" s="87" t="s">
        <v>206</v>
      </c>
      <c r="F56" s="84" t="s">
        <v>57</v>
      </c>
      <c r="G56" s="88" t="s">
        <v>17</v>
      </c>
      <c r="H56" s="261">
        <f>'HK1'!J55</f>
        <v>5</v>
      </c>
      <c r="I56" s="262">
        <f>'HK1'!M55</f>
        <v>5</v>
      </c>
      <c r="J56" s="262">
        <f>'HK1'!P55</f>
        <v>7</v>
      </c>
      <c r="K56" s="262">
        <f>'HK1'!S55</f>
        <v>7</v>
      </c>
      <c r="L56" s="263">
        <f>'HK1'!V55</f>
        <v>8</v>
      </c>
      <c r="M56" s="262">
        <f>'HK1'!Y55</f>
        <v>8</v>
      </c>
      <c r="N56" s="262">
        <f>'HK2'!J55</f>
        <v>7</v>
      </c>
      <c r="O56" s="262">
        <f>'HK2'!M55</f>
        <v>5</v>
      </c>
      <c r="P56" s="262">
        <f>'HK2'!P55</f>
        <v>9</v>
      </c>
      <c r="Q56" s="262">
        <f>'HK2'!S55</f>
        <v>5</v>
      </c>
      <c r="R56" s="262">
        <f>'HK2'!V55</f>
        <v>6</v>
      </c>
      <c r="S56" s="262">
        <f>'HK2'!Y55</f>
        <v>8</v>
      </c>
      <c r="T56" s="212">
        <f>ROUND(SUMPRODUCT(H56:S56,$H$9:$S$9)/SUMIF($H56:$S56,"&lt;&gt;M",H$9:$S$9),2)</f>
        <v>6.4</v>
      </c>
      <c r="U56" s="211" t="str">
        <f t="shared" si="4"/>
        <v>TB.Khá</v>
      </c>
      <c r="V56" s="211">
        <f t="shared" si="5"/>
        <v>0</v>
      </c>
      <c r="W56" s="211">
        <f t="shared" si="6"/>
        <v>0</v>
      </c>
      <c r="X56" s="211" t="str">
        <f t="shared" si="7"/>
        <v>Học tiếp</v>
      </c>
      <c r="Z56" s="189"/>
      <c r="AA56" s="175"/>
    </row>
    <row r="57" spans="1:27" s="208" customFormat="1" ht="19.5" customHeight="1">
      <c r="A57" s="214">
        <v>48</v>
      </c>
      <c r="B57" s="85" t="s">
        <v>208</v>
      </c>
      <c r="C57" s="86" t="s">
        <v>209</v>
      </c>
      <c r="D57" s="84" t="s">
        <v>207</v>
      </c>
      <c r="E57" s="87" t="s">
        <v>210</v>
      </c>
      <c r="F57" s="84" t="s">
        <v>211</v>
      </c>
      <c r="G57" s="88" t="s">
        <v>17</v>
      </c>
      <c r="H57" s="261">
        <f>'HK1'!J56</f>
        <v>6</v>
      </c>
      <c r="I57" s="262">
        <f>'HK1'!M56</f>
        <v>6</v>
      </c>
      <c r="J57" s="262">
        <f>'HK1'!P56</f>
        <v>5</v>
      </c>
      <c r="K57" s="262">
        <f>'HK1'!S56</f>
        <v>7</v>
      </c>
      <c r="L57" s="263">
        <f>'HK1'!V56</f>
        <v>6</v>
      </c>
      <c r="M57" s="262">
        <f>'HK1'!Y56</f>
        <v>8</v>
      </c>
      <c r="N57" s="262">
        <f>'HK2'!J56</f>
        <v>7</v>
      </c>
      <c r="O57" s="262">
        <f>'HK2'!M56</f>
        <v>6</v>
      </c>
      <c r="P57" s="262">
        <f>'HK2'!P56</f>
        <v>10</v>
      </c>
      <c r="Q57" s="262">
        <f>'HK2'!S56</f>
        <v>7</v>
      </c>
      <c r="R57" s="262">
        <f>'HK2'!V56</f>
        <v>5</v>
      </c>
      <c r="S57" s="262">
        <f>'HK2'!Y56</f>
        <v>7</v>
      </c>
      <c r="T57" s="212">
        <f>ROUND(SUMPRODUCT(H57:S57,$H$9:$S$9)/SUMIF($H57:$S57,"&lt;&gt;M",H$9:$S$9),2)</f>
        <v>6.57</v>
      </c>
      <c r="U57" s="211" t="str">
        <f t="shared" si="4"/>
        <v>TB.Khá</v>
      </c>
      <c r="V57" s="211">
        <f t="shared" si="5"/>
        <v>0</v>
      </c>
      <c r="W57" s="211">
        <f t="shared" si="6"/>
        <v>0</v>
      </c>
      <c r="X57" s="211" t="str">
        <f t="shared" si="7"/>
        <v>Học tiếp</v>
      </c>
      <c r="Z57" s="189"/>
      <c r="AA57" s="217"/>
    </row>
    <row r="58" spans="1:27" s="208" customFormat="1" ht="19.5" customHeight="1">
      <c r="A58" s="211">
        <v>49</v>
      </c>
      <c r="B58" s="85" t="s">
        <v>213</v>
      </c>
      <c r="C58" s="86" t="s">
        <v>214</v>
      </c>
      <c r="D58" s="84" t="s">
        <v>212</v>
      </c>
      <c r="E58" s="87" t="s">
        <v>215</v>
      </c>
      <c r="F58" s="84" t="s">
        <v>216</v>
      </c>
      <c r="G58" s="88" t="s">
        <v>17</v>
      </c>
      <c r="H58" s="261">
        <f>'HK1'!J57</f>
        <v>9</v>
      </c>
      <c r="I58" s="262">
        <f>'HK1'!M57</f>
        <v>7</v>
      </c>
      <c r="J58" s="262">
        <f>'HK1'!P57</f>
        <v>5</v>
      </c>
      <c r="K58" s="262">
        <f>'HK1'!S57</f>
        <v>6</v>
      </c>
      <c r="L58" s="263">
        <f>'HK1'!V57</f>
        <v>7</v>
      </c>
      <c r="M58" s="262">
        <f>'HK1'!Y57</f>
        <v>5</v>
      </c>
      <c r="N58" s="262">
        <f>'HK2'!J57</f>
        <v>7</v>
      </c>
      <c r="O58" s="262">
        <f>'HK2'!M57</f>
        <v>6</v>
      </c>
      <c r="P58" s="262">
        <f>'HK2'!P57</f>
        <v>9</v>
      </c>
      <c r="Q58" s="262">
        <f>'HK2'!S57</f>
        <v>6</v>
      </c>
      <c r="R58" s="262">
        <f>'HK2'!V57</f>
        <v>6</v>
      </c>
      <c r="S58" s="262">
        <f>'HK2'!Y57</f>
        <v>8</v>
      </c>
      <c r="T58" s="212">
        <f>ROUND(SUMPRODUCT(H58:S58,$H$9:$S$9)/SUMIF($H58:$S58,"&lt;&gt;M",H$9:$S$9),2)</f>
        <v>6.76</v>
      </c>
      <c r="U58" s="211" t="str">
        <f t="shared" si="4"/>
        <v>TB.Khá</v>
      </c>
      <c r="V58" s="211">
        <f t="shared" si="5"/>
        <v>0</v>
      </c>
      <c r="W58" s="211">
        <f t="shared" si="6"/>
        <v>0</v>
      </c>
      <c r="X58" s="211" t="str">
        <f t="shared" si="7"/>
        <v>Học tiếp</v>
      </c>
      <c r="Z58" s="189"/>
      <c r="AA58" s="217"/>
    </row>
    <row r="59" spans="1:27" s="208" customFormat="1" ht="19.5" customHeight="1">
      <c r="A59" s="214">
        <v>50</v>
      </c>
      <c r="B59" s="85" t="s">
        <v>218</v>
      </c>
      <c r="C59" s="86" t="s">
        <v>219</v>
      </c>
      <c r="D59" s="84" t="s">
        <v>217</v>
      </c>
      <c r="E59" s="87" t="s">
        <v>74</v>
      </c>
      <c r="F59" s="84" t="s">
        <v>39</v>
      </c>
      <c r="G59" s="88" t="s">
        <v>17</v>
      </c>
      <c r="H59" s="261">
        <f>'HK1'!J58</f>
        <v>7</v>
      </c>
      <c r="I59" s="262">
        <f>'HK1'!M58</f>
        <v>7</v>
      </c>
      <c r="J59" s="262">
        <f>'HK1'!P58</f>
        <v>7</v>
      </c>
      <c r="K59" s="262">
        <f>'HK1'!S58</f>
        <v>8</v>
      </c>
      <c r="L59" s="263">
        <f>'HK1'!V58</f>
        <v>6</v>
      </c>
      <c r="M59" s="262">
        <f>'HK1'!Y58</f>
        <v>8</v>
      </c>
      <c r="N59" s="262">
        <f>'HK2'!J58</f>
        <v>6</v>
      </c>
      <c r="O59" s="262">
        <f>'HK2'!M58</f>
        <v>6</v>
      </c>
      <c r="P59" s="262">
        <f>'HK2'!P58</f>
        <v>10</v>
      </c>
      <c r="Q59" s="262">
        <f>'HK2'!S58</f>
        <v>6</v>
      </c>
      <c r="R59" s="262">
        <f>'HK2'!V58</f>
        <v>6</v>
      </c>
      <c r="S59" s="262">
        <f>'HK2'!Y58</f>
        <v>7</v>
      </c>
      <c r="T59" s="212">
        <f>ROUND(SUMPRODUCT(H59:S59,$H$9:$S$9)/SUMIF($H59:$S59,"&lt;&gt;M",H$9:$S$9),2)</f>
        <v>6.88</v>
      </c>
      <c r="U59" s="211" t="str">
        <f t="shared" si="4"/>
        <v>TB.Khá</v>
      </c>
      <c r="V59" s="211">
        <f t="shared" si="5"/>
        <v>0</v>
      </c>
      <c r="W59" s="211">
        <f t="shared" si="6"/>
        <v>0</v>
      </c>
      <c r="X59" s="211" t="str">
        <f t="shared" si="7"/>
        <v>Học tiếp</v>
      </c>
      <c r="Z59" s="189"/>
      <c r="AA59" s="217"/>
    </row>
    <row r="60" spans="1:27" s="208" customFormat="1" ht="19.5" customHeight="1">
      <c r="A60" s="211">
        <v>51</v>
      </c>
      <c r="B60" s="85" t="s">
        <v>221</v>
      </c>
      <c r="C60" s="86" t="s">
        <v>219</v>
      </c>
      <c r="D60" s="84" t="s">
        <v>220</v>
      </c>
      <c r="E60" s="87" t="s">
        <v>222</v>
      </c>
      <c r="F60" s="84" t="s">
        <v>39</v>
      </c>
      <c r="G60" s="88" t="s">
        <v>17</v>
      </c>
      <c r="H60" s="261">
        <f>'HK1'!J59</f>
        <v>7</v>
      </c>
      <c r="I60" s="262">
        <f>'HK1'!M59</f>
        <v>7</v>
      </c>
      <c r="J60" s="262">
        <f>'HK1'!P59</f>
        <v>7</v>
      </c>
      <c r="K60" s="262">
        <f>'HK1'!S59</f>
        <v>5</v>
      </c>
      <c r="L60" s="263">
        <f>'HK1'!V59</f>
        <v>5</v>
      </c>
      <c r="M60" s="262">
        <f>'HK1'!Y59</f>
        <v>7</v>
      </c>
      <c r="N60" s="262">
        <f>'HK2'!J59</f>
        <v>7</v>
      </c>
      <c r="O60" s="262">
        <f>'HK2'!M59</f>
        <v>7</v>
      </c>
      <c r="P60" s="262">
        <f>'HK2'!P59</f>
        <v>7</v>
      </c>
      <c r="Q60" s="262">
        <f>'HK2'!S59</f>
        <v>6</v>
      </c>
      <c r="R60" s="262">
        <f>'HK2'!V59</f>
        <v>6</v>
      </c>
      <c r="S60" s="262">
        <f>'HK2'!Y59</f>
        <v>8</v>
      </c>
      <c r="T60" s="212">
        <f>ROUND(SUMPRODUCT(H60:S60,$H$9:$S$9)/SUMIF($H60:$S60,"&lt;&gt;M",H$9:$S$9),2)</f>
        <v>6.38</v>
      </c>
      <c r="U60" s="211" t="str">
        <f t="shared" si="4"/>
        <v>TB.Khá</v>
      </c>
      <c r="V60" s="211">
        <f t="shared" si="5"/>
        <v>0</v>
      </c>
      <c r="W60" s="211">
        <f t="shared" si="6"/>
        <v>0</v>
      </c>
      <c r="X60" s="211" t="str">
        <f t="shared" si="7"/>
        <v>Học tiếp</v>
      </c>
      <c r="Z60" s="189"/>
      <c r="AA60" s="175"/>
    </row>
    <row r="61" spans="1:27" s="208" customFormat="1" ht="19.5" customHeight="1">
      <c r="A61" s="214">
        <v>52</v>
      </c>
      <c r="B61" s="85" t="s">
        <v>224</v>
      </c>
      <c r="C61" s="86" t="s">
        <v>225</v>
      </c>
      <c r="D61" s="84" t="s">
        <v>223</v>
      </c>
      <c r="E61" s="87" t="s">
        <v>226</v>
      </c>
      <c r="F61" s="84" t="s">
        <v>66</v>
      </c>
      <c r="G61" s="88" t="s">
        <v>17</v>
      </c>
      <c r="H61" s="261">
        <f>'HK1'!J60</f>
        <v>5</v>
      </c>
      <c r="I61" s="262">
        <f>'HK1'!M60</f>
        <v>7</v>
      </c>
      <c r="J61" s="262">
        <f>'HK1'!P60</f>
        <v>5</v>
      </c>
      <c r="K61" s="262">
        <f>'HK1'!S60</f>
        <v>5</v>
      </c>
      <c r="L61" s="263">
        <f>'HK1'!V60</f>
        <v>6</v>
      </c>
      <c r="M61" s="262">
        <f>'HK1'!Y60</f>
        <v>5</v>
      </c>
      <c r="N61" s="262">
        <f>'HK2'!J60</f>
        <v>7</v>
      </c>
      <c r="O61" s="262">
        <f>'HK2'!M60</f>
        <v>7</v>
      </c>
      <c r="P61" s="262">
        <f>'HK2'!P60</f>
        <v>5</v>
      </c>
      <c r="Q61" s="262">
        <f>'HK2'!S60</f>
        <v>6</v>
      </c>
      <c r="R61" s="262">
        <f>'HK2'!V60</f>
        <v>7</v>
      </c>
      <c r="S61" s="262">
        <f>'HK2'!Y60</f>
        <v>7</v>
      </c>
      <c r="T61" s="212">
        <f>ROUND(SUMPRODUCT(H61:S61,$H$9:$S$9)/SUMIF($H61:$S61,"&lt;&gt;M",H$9:$S$9),2)</f>
        <v>5.98</v>
      </c>
      <c r="U61" s="211" t="str">
        <f t="shared" si="4"/>
        <v>Trung Bình</v>
      </c>
      <c r="V61" s="211">
        <f t="shared" si="5"/>
        <v>0</v>
      </c>
      <c r="W61" s="211">
        <f t="shared" si="6"/>
        <v>0</v>
      </c>
      <c r="X61" s="211" t="str">
        <f t="shared" si="7"/>
        <v>Học tiếp</v>
      </c>
      <c r="Z61" s="189"/>
      <c r="AA61" s="175"/>
    </row>
    <row r="62" spans="1:27" s="208" customFormat="1" ht="19.5" customHeight="1">
      <c r="A62" s="211">
        <v>53</v>
      </c>
      <c r="B62" s="85" t="s">
        <v>228</v>
      </c>
      <c r="C62" s="86" t="s">
        <v>229</v>
      </c>
      <c r="D62" s="84" t="s">
        <v>227</v>
      </c>
      <c r="E62" s="87" t="s">
        <v>230</v>
      </c>
      <c r="F62" s="84" t="s">
        <v>34</v>
      </c>
      <c r="G62" s="88" t="s">
        <v>17</v>
      </c>
      <c r="H62" s="261">
        <f>'HK1'!J61</f>
        <v>6</v>
      </c>
      <c r="I62" s="262">
        <f>'HK1'!M61</f>
        <v>6</v>
      </c>
      <c r="J62" s="262">
        <f>'HK1'!P61</f>
        <v>6</v>
      </c>
      <c r="K62" s="262">
        <f>'HK1'!S61</f>
        <v>7</v>
      </c>
      <c r="L62" s="263">
        <f>'HK1'!V61</f>
        <v>8</v>
      </c>
      <c r="M62" s="262">
        <f>'HK1'!Y61</f>
        <v>5</v>
      </c>
      <c r="N62" s="262">
        <f>'HK2'!J61</f>
        <v>7</v>
      </c>
      <c r="O62" s="262">
        <f>'HK2'!M61</f>
        <v>7</v>
      </c>
      <c r="P62" s="262">
        <f>'HK2'!P61</f>
        <v>10</v>
      </c>
      <c r="Q62" s="262">
        <f>'HK2'!S61</f>
        <v>6</v>
      </c>
      <c r="R62" s="262">
        <f>'HK2'!V61</f>
        <v>7</v>
      </c>
      <c r="S62" s="262">
        <f>'HK2'!Y61</f>
        <v>7</v>
      </c>
      <c r="T62" s="212">
        <f>ROUND(SUMPRODUCT(H62:S62,$H$9:$S$9)/SUMIF($H62:$S62,"&lt;&gt;M",H$9:$S$9),2)</f>
        <v>7</v>
      </c>
      <c r="U62" s="211" t="str">
        <f t="shared" si="4"/>
        <v>Khá</v>
      </c>
      <c r="V62" s="211">
        <f t="shared" si="5"/>
        <v>0</v>
      </c>
      <c r="W62" s="211">
        <f t="shared" si="6"/>
        <v>0</v>
      </c>
      <c r="X62" s="211" t="str">
        <f t="shared" si="7"/>
        <v>Học tiếp</v>
      </c>
      <c r="Z62" s="189"/>
      <c r="AA62" s="175"/>
    </row>
    <row r="63" spans="1:27" s="208" customFormat="1" ht="19.5" customHeight="1">
      <c r="A63" s="214">
        <v>54</v>
      </c>
      <c r="B63" s="85" t="s">
        <v>232</v>
      </c>
      <c r="C63" s="86" t="s">
        <v>229</v>
      </c>
      <c r="D63" s="84" t="s">
        <v>231</v>
      </c>
      <c r="E63" s="87" t="s">
        <v>233</v>
      </c>
      <c r="F63" s="84" t="s">
        <v>66</v>
      </c>
      <c r="G63" s="88" t="s">
        <v>17</v>
      </c>
      <c r="H63" s="261">
        <f>'HK1'!J62</f>
        <v>9</v>
      </c>
      <c r="I63" s="262">
        <f>'HK1'!M62</f>
        <v>8</v>
      </c>
      <c r="J63" s="262">
        <f>'HK1'!P62</f>
        <v>8</v>
      </c>
      <c r="K63" s="262">
        <f>'HK1'!S62</f>
        <v>7</v>
      </c>
      <c r="L63" s="263">
        <f>'HK1'!V62</f>
        <v>8</v>
      </c>
      <c r="M63" s="262">
        <f>'HK1'!Y62</f>
        <v>6</v>
      </c>
      <c r="N63" s="262">
        <f>'HK2'!J62</f>
        <v>7</v>
      </c>
      <c r="O63" s="262">
        <f>'HK2'!M62</f>
        <v>7</v>
      </c>
      <c r="P63" s="262">
        <f>'HK2'!P62</f>
        <v>10</v>
      </c>
      <c r="Q63" s="262">
        <f>'HK2'!S62</f>
        <v>6</v>
      </c>
      <c r="R63" s="262">
        <f>'HK2'!V62</f>
        <v>8</v>
      </c>
      <c r="S63" s="262">
        <f>'HK2'!Y62</f>
        <v>8</v>
      </c>
      <c r="T63" s="212">
        <f>ROUND(SUMPRODUCT(H63:S63,$H$9:$S$9)/SUMIF($H63:$S63,"&lt;&gt;M",H$9:$S$9),2)</f>
        <v>7.69</v>
      </c>
      <c r="U63" s="211" t="str">
        <f t="shared" si="4"/>
        <v>Khá</v>
      </c>
      <c r="V63" s="211">
        <f t="shared" si="5"/>
        <v>0</v>
      </c>
      <c r="W63" s="211">
        <f t="shared" si="6"/>
        <v>0</v>
      </c>
      <c r="X63" s="211" t="str">
        <f t="shared" si="7"/>
        <v>Học tiếp</v>
      </c>
      <c r="Z63" s="189"/>
      <c r="AA63" s="175"/>
    </row>
    <row r="64" spans="1:27" s="208" customFormat="1" ht="19.5" customHeight="1">
      <c r="A64" s="211">
        <v>55</v>
      </c>
      <c r="B64" s="85" t="s">
        <v>235</v>
      </c>
      <c r="C64" s="86" t="s">
        <v>229</v>
      </c>
      <c r="D64" s="84" t="s">
        <v>234</v>
      </c>
      <c r="E64" s="87" t="s">
        <v>236</v>
      </c>
      <c r="F64" s="84" t="s">
        <v>136</v>
      </c>
      <c r="G64" s="88" t="s">
        <v>17</v>
      </c>
      <c r="H64" s="261">
        <f>'HK1'!J63</f>
        <v>6</v>
      </c>
      <c r="I64" s="262">
        <f>'HK1'!M63</f>
        <v>6</v>
      </c>
      <c r="J64" s="262">
        <f>'HK1'!P63</f>
        <v>6</v>
      </c>
      <c r="K64" s="262">
        <f>'HK1'!S63</f>
        <v>5</v>
      </c>
      <c r="L64" s="263">
        <f>'HK1'!V63</f>
        <v>8</v>
      </c>
      <c r="M64" s="262">
        <f>'HK1'!Y63</f>
        <v>5</v>
      </c>
      <c r="N64" s="262">
        <f>'HK2'!J63</f>
        <v>6</v>
      </c>
      <c r="O64" s="262">
        <f>'HK2'!M63</f>
        <v>6</v>
      </c>
      <c r="P64" s="262">
        <f>'HK2'!P63</f>
        <v>7</v>
      </c>
      <c r="Q64" s="262">
        <f>'HK2'!S63</f>
        <v>5</v>
      </c>
      <c r="R64" s="262">
        <f>'HK2'!V63</f>
        <v>7</v>
      </c>
      <c r="S64" s="262">
        <f>'HK2'!Y63</f>
        <v>8</v>
      </c>
      <c r="T64" s="212">
        <f>ROUND(SUMPRODUCT(H64:S64,$H$9:$S$9)/SUMIF($H64:$S64,"&lt;&gt;M",H$9:$S$9),2)</f>
        <v>6.12</v>
      </c>
      <c r="U64" s="211" t="str">
        <f t="shared" si="4"/>
        <v>TB.Khá</v>
      </c>
      <c r="V64" s="211">
        <f t="shared" si="5"/>
        <v>0</v>
      </c>
      <c r="W64" s="211">
        <f t="shared" si="6"/>
        <v>0</v>
      </c>
      <c r="X64" s="211" t="str">
        <f t="shared" si="7"/>
        <v>Học tiếp</v>
      </c>
      <c r="Z64" s="189"/>
      <c r="AA64" s="175"/>
    </row>
    <row r="65" spans="1:27" s="208" customFormat="1" ht="19.5" customHeight="1">
      <c r="A65" s="214">
        <v>56</v>
      </c>
      <c r="B65" s="85" t="s">
        <v>238</v>
      </c>
      <c r="C65" s="86" t="s">
        <v>239</v>
      </c>
      <c r="D65" s="84" t="s">
        <v>237</v>
      </c>
      <c r="E65" s="87" t="s">
        <v>240</v>
      </c>
      <c r="F65" s="84" t="s">
        <v>57</v>
      </c>
      <c r="G65" s="88" t="s">
        <v>17</v>
      </c>
      <c r="H65" s="261">
        <f>'HK1'!J64</f>
        <v>6</v>
      </c>
      <c r="I65" s="262">
        <f>'HK1'!M64</f>
        <v>7</v>
      </c>
      <c r="J65" s="262">
        <f>'HK1'!P64</f>
        <v>5</v>
      </c>
      <c r="K65" s="262">
        <f>'HK1'!S64</f>
        <v>7</v>
      </c>
      <c r="L65" s="263">
        <f>'HK1'!V64</f>
        <v>5</v>
      </c>
      <c r="M65" s="262">
        <f>'HK1'!Y64</f>
        <v>7</v>
      </c>
      <c r="N65" s="262">
        <f>'HK2'!J64</f>
        <v>5</v>
      </c>
      <c r="O65" s="262">
        <f>'HK2'!M64</f>
        <v>7</v>
      </c>
      <c r="P65" s="262">
        <f>'HK2'!P64</f>
        <v>7</v>
      </c>
      <c r="Q65" s="262">
        <f>'HK2'!S64</f>
        <v>5</v>
      </c>
      <c r="R65" s="262">
        <f>'HK2'!V64</f>
        <v>5</v>
      </c>
      <c r="S65" s="262">
        <f>'HK2'!Y64</f>
        <v>4</v>
      </c>
      <c r="T65" s="212">
        <f>ROUND(SUMPRODUCT(H65:S65,$H$9:$S$9)/SUMIF($H65:$S65,"&lt;&gt;M",H$9:$S$9),2)</f>
        <v>5.9</v>
      </c>
      <c r="U65" s="211" t="str">
        <f t="shared" si="4"/>
        <v>Trung Bình</v>
      </c>
      <c r="V65" s="211">
        <f t="shared" si="5"/>
        <v>1</v>
      </c>
      <c r="W65" s="211">
        <f t="shared" si="6"/>
        <v>0</v>
      </c>
      <c r="X65" s="211" t="str">
        <f t="shared" si="7"/>
        <v>Học tiếp</v>
      </c>
      <c r="Z65" s="189"/>
      <c r="AA65" s="175"/>
    </row>
    <row r="66" spans="1:27" s="208" customFormat="1" ht="19.5" customHeight="1">
      <c r="A66" s="211">
        <v>57</v>
      </c>
      <c r="B66" s="85" t="s">
        <v>242</v>
      </c>
      <c r="C66" s="86" t="s">
        <v>243</v>
      </c>
      <c r="D66" s="84" t="s">
        <v>241</v>
      </c>
      <c r="E66" s="87" t="s">
        <v>244</v>
      </c>
      <c r="F66" s="84" t="s">
        <v>57</v>
      </c>
      <c r="G66" s="88" t="s">
        <v>17</v>
      </c>
      <c r="H66" s="261">
        <f>'HK1'!J65</f>
        <v>5</v>
      </c>
      <c r="I66" s="262">
        <f>'HK1'!M65</f>
        <v>7</v>
      </c>
      <c r="J66" s="262">
        <f>'HK1'!P65</f>
        <v>6</v>
      </c>
      <c r="K66" s="262">
        <f>'HK1'!S65</f>
        <v>7</v>
      </c>
      <c r="L66" s="263">
        <f>'HK1'!V65</f>
        <v>7</v>
      </c>
      <c r="M66" s="262">
        <f>'HK1'!Y65</f>
        <v>5</v>
      </c>
      <c r="N66" s="262">
        <f>'HK2'!J65</f>
        <v>7</v>
      </c>
      <c r="O66" s="262">
        <f>'HK2'!M65</f>
        <v>6</v>
      </c>
      <c r="P66" s="262">
        <f>'HK2'!P65</f>
        <v>8</v>
      </c>
      <c r="Q66" s="262">
        <f>'HK2'!S65</f>
        <v>5</v>
      </c>
      <c r="R66" s="262">
        <f>'HK2'!V65</f>
        <v>6</v>
      </c>
      <c r="S66" s="262">
        <f>'HK2'!Y65</f>
        <v>4</v>
      </c>
      <c r="T66" s="212">
        <f>ROUND(SUMPRODUCT(H66:S66,$H$9:$S$9)/SUMIF($H66:$S66,"&lt;&gt;M",H$9:$S$9),2)</f>
        <v>6.38</v>
      </c>
      <c r="U66" s="211" t="str">
        <f aca="true" t="shared" si="8" ref="U66:U81">IF(T66&gt;=9,"Xuất Sắc",IF(T66&gt;=8,"Giỏi",IF(T66&gt;=7,"Khá",IF(T66&gt;=6,"TB.Khá",IF(T66&gt;=5,"Trung Bình",IF(T66&gt;=4,"Yếu","Kém"))))))</f>
        <v>TB.Khá</v>
      </c>
      <c r="V66" s="211">
        <f t="shared" si="5"/>
        <v>1</v>
      </c>
      <c r="W66" s="211">
        <f t="shared" si="6"/>
        <v>0</v>
      </c>
      <c r="X66" s="211" t="str">
        <f t="shared" si="7"/>
        <v>Học tiếp</v>
      </c>
      <c r="Z66" s="189"/>
      <c r="AA66" s="175"/>
    </row>
    <row r="67" spans="1:27" s="208" customFormat="1" ht="19.5" customHeight="1">
      <c r="A67" s="214">
        <v>58</v>
      </c>
      <c r="B67" s="85" t="s">
        <v>246</v>
      </c>
      <c r="C67" s="86" t="s">
        <v>247</v>
      </c>
      <c r="D67" s="84" t="s">
        <v>245</v>
      </c>
      <c r="E67" s="87" t="s">
        <v>248</v>
      </c>
      <c r="F67" s="84" t="s">
        <v>23</v>
      </c>
      <c r="G67" s="88" t="s">
        <v>17</v>
      </c>
      <c r="H67" s="261">
        <f>'HK1'!J66</f>
        <v>6</v>
      </c>
      <c r="I67" s="262">
        <f>'HK1'!M66</f>
        <v>5</v>
      </c>
      <c r="J67" s="262">
        <f>'HK1'!P66</f>
        <v>5</v>
      </c>
      <c r="K67" s="262">
        <f>'HK1'!S66</f>
        <v>6</v>
      </c>
      <c r="L67" s="263">
        <f>'HK1'!V66</f>
        <v>7</v>
      </c>
      <c r="M67" s="262">
        <f>'HK1'!Y66</f>
        <v>6</v>
      </c>
      <c r="N67" s="262">
        <f>'HK2'!J66</f>
        <v>7</v>
      </c>
      <c r="O67" s="262">
        <f>'HK2'!M66</f>
        <v>6</v>
      </c>
      <c r="P67" s="262">
        <f>'HK2'!P66</f>
        <v>8</v>
      </c>
      <c r="Q67" s="262">
        <f>'HK2'!S66</f>
        <v>5</v>
      </c>
      <c r="R67" s="262">
        <f>'HK2'!V66</f>
        <v>6</v>
      </c>
      <c r="S67" s="262">
        <f>'HK2'!Y66</f>
        <v>8</v>
      </c>
      <c r="T67" s="212">
        <f>ROUND(SUMPRODUCT(H67:S67,$H$9:$S$9)/SUMIF($H67:$S67,"&lt;&gt;M",H$9:$S$9),2)</f>
        <v>6.12</v>
      </c>
      <c r="U67" s="211" t="str">
        <f t="shared" si="8"/>
        <v>TB.Khá</v>
      </c>
      <c r="V67" s="211">
        <f t="shared" si="5"/>
        <v>0</v>
      </c>
      <c r="W67" s="211">
        <f t="shared" si="6"/>
        <v>0</v>
      </c>
      <c r="X67" s="211" t="str">
        <f t="shared" si="7"/>
        <v>Học tiếp</v>
      </c>
      <c r="Z67" s="189"/>
      <c r="AA67" s="175"/>
    </row>
    <row r="68" spans="1:27" s="208" customFormat="1" ht="19.5" customHeight="1">
      <c r="A68" s="211">
        <v>59</v>
      </c>
      <c r="B68" s="85" t="s">
        <v>176</v>
      </c>
      <c r="C68" s="86" t="s">
        <v>250</v>
      </c>
      <c r="D68" s="84" t="s">
        <v>249</v>
      </c>
      <c r="E68" s="87" t="s">
        <v>251</v>
      </c>
      <c r="F68" s="84" t="s">
        <v>157</v>
      </c>
      <c r="G68" s="88" t="s">
        <v>17</v>
      </c>
      <c r="H68" s="261">
        <f>'HK1'!J67</f>
        <v>6</v>
      </c>
      <c r="I68" s="262">
        <f>'HK1'!M67</f>
        <v>6</v>
      </c>
      <c r="J68" s="262">
        <f>'HK1'!P67</f>
        <v>6</v>
      </c>
      <c r="K68" s="262">
        <f>'HK1'!S67</f>
        <v>6</v>
      </c>
      <c r="L68" s="263">
        <f>'HK1'!V67</f>
        <v>5</v>
      </c>
      <c r="M68" s="262">
        <f>'HK1'!Y67</f>
        <v>5</v>
      </c>
      <c r="N68" s="262">
        <f>'HK2'!J67</f>
        <v>7</v>
      </c>
      <c r="O68" s="262">
        <f>'HK2'!M67</f>
        <v>6</v>
      </c>
      <c r="P68" s="262">
        <f>'HK2'!P67</f>
        <v>8</v>
      </c>
      <c r="Q68" s="262">
        <f>'HK2'!S67</f>
        <v>4</v>
      </c>
      <c r="R68" s="262">
        <f>'HK2'!V67</f>
        <v>6</v>
      </c>
      <c r="S68" s="262">
        <f>'HK2'!Y67</f>
        <v>6</v>
      </c>
      <c r="T68" s="212">
        <f>ROUND(SUMPRODUCT(H68:S68,$H$9:$S$9)/SUMIF($H68:$S68,"&lt;&gt;M",H$9:$S$9),2)</f>
        <v>5.98</v>
      </c>
      <c r="U68" s="211" t="str">
        <f t="shared" si="8"/>
        <v>Trung Bình</v>
      </c>
      <c r="V68" s="211">
        <f t="shared" si="5"/>
        <v>1</v>
      </c>
      <c r="W68" s="211">
        <f t="shared" si="6"/>
        <v>5</v>
      </c>
      <c r="X68" s="211" t="str">
        <f t="shared" si="7"/>
        <v>Học tiếp</v>
      </c>
      <c r="Z68" s="189"/>
      <c r="AA68" s="175"/>
    </row>
    <row r="69" spans="1:27" s="208" customFormat="1" ht="19.5" customHeight="1">
      <c r="A69" s="214">
        <v>60</v>
      </c>
      <c r="B69" s="85" t="s">
        <v>253</v>
      </c>
      <c r="C69" s="86" t="s">
        <v>254</v>
      </c>
      <c r="D69" s="84" t="s">
        <v>252</v>
      </c>
      <c r="E69" s="87" t="s">
        <v>230</v>
      </c>
      <c r="F69" s="84" t="s">
        <v>88</v>
      </c>
      <c r="G69" s="88" t="s">
        <v>17</v>
      </c>
      <c r="H69" s="261">
        <f>'HK1'!J68</f>
        <v>6</v>
      </c>
      <c r="I69" s="262">
        <f>'HK1'!M68</f>
        <v>6</v>
      </c>
      <c r="J69" s="262">
        <f>'HK1'!P68</f>
        <v>6</v>
      </c>
      <c r="K69" s="262">
        <f>'HK1'!S68</f>
        <v>7</v>
      </c>
      <c r="L69" s="263">
        <f>'HK1'!V68</f>
        <v>5</v>
      </c>
      <c r="M69" s="262">
        <f>'HK1'!Y68</f>
        <v>6</v>
      </c>
      <c r="N69" s="262">
        <f>'HK2'!J68</f>
        <v>0</v>
      </c>
      <c r="O69" s="262">
        <f>'HK2'!M68</f>
        <v>6</v>
      </c>
      <c r="P69" s="262">
        <f>'HK2'!P68</f>
        <v>7</v>
      </c>
      <c r="Q69" s="262">
        <f>'HK2'!S68</f>
        <v>7</v>
      </c>
      <c r="R69" s="262">
        <f>'HK2'!V68</f>
        <v>5</v>
      </c>
      <c r="S69" s="262">
        <f>'HK2'!Y68</f>
        <v>8</v>
      </c>
      <c r="T69" s="212">
        <f>ROUND(SUMPRODUCT(H69:S69,$H$9:$S$9)/SUMIF($H69:$S69,"&lt;&gt;M",H$9:$S$9),2)</f>
        <v>5.45</v>
      </c>
      <c r="U69" s="211" t="str">
        <f t="shared" si="8"/>
        <v>Trung Bình</v>
      </c>
      <c r="V69" s="211">
        <f t="shared" si="5"/>
        <v>1</v>
      </c>
      <c r="W69" s="211">
        <f t="shared" si="6"/>
        <v>5</v>
      </c>
      <c r="X69" s="211" t="str">
        <f t="shared" si="7"/>
        <v>Học tiếp</v>
      </c>
      <c r="Z69" s="189"/>
      <c r="AA69" s="175"/>
    </row>
    <row r="70" spans="1:27" s="208" customFormat="1" ht="19.5" customHeight="1">
      <c r="A70" s="211">
        <v>61</v>
      </c>
      <c r="B70" s="85" t="s">
        <v>256</v>
      </c>
      <c r="C70" s="86" t="s">
        <v>257</v>
      </c>
      <c r="D70" s="84" t="s">
        <v>255</v>
      </c>
      <c r="E70" s="87" t="s">
        <v>200</v>
      </c>
      <c r="F70" s="84" t="s">
        <v>258</v>
      </c>
      <c r="G70" s="88" t="s">
        <v>17</v>
      </c>
      <c r="H70" s="261">
        <f>'HK1'!J69</f>
        <v>6</v>
      </c>
      <c r="I70" s="262">
        <f>'HK1'!M69</f>
        <v>6</v>
      </c>
      <c r="J70" s="262">
        <f>'HK1'!P69</f>
        <v>5</v>
      </c>
      <c r="K70" s="262">
        <f>'HK1'!S69</f>
        <v>6</v>
      </c>
      <c r="L70" s="263">
        <f>'HK1'!V69</f>
        <v>7</v>
      </c>
      <c r="M70" s="262">
        <f>'HK1'!Y69</f>
        <v>5</v>
      </c>
      <c r="N70" s="262">
        <f>'HK2'!J69</f>
        <v>5</v>
      </c>
      <c r="O70" s="262">
        <f>'HK2'!M69</f>
        <v>6</v>
      </c>
      <c r="P70" s="262">
        <f>'HK2'!P69</f>
        <v>5</v>
      </c>
      <c r="Q70" s="262">
        <f>'HK2'!S69</f>
        <v>5</v>
      </c>
      <c r="R70" s="262">
        <f>'HK2'!V69</f>
        <v>6</v>
      </c>
      <c r="S70" s="262">
        <f>'HK2'!Y69</f>
        <v>7</v>
      </c>
      <c r="T70" s="212">
        <f>ROUND(SUMPRODUCT(H70:S70,$H$9:$S$9)/SUMIF($H70:$S70,"&lt;&gt;M",H$9:$S$9),2)</f>
        <v>5.67</v>
      </c>
      <c r="U70" s="211" t="str">
        <f t="shared" si="8"/>
        <v>Trung Bình</v>
      </c>
      <c r="V70" s="211">
        <f t="shared" si="5"/>
        <v>0</v>
      </c>
      <c r="W70" s="211">
        <f t="shared" si="6"/>
        <v>0</v>
      </c>
      <c r="X70" s="211" t="str">
        <f t="shared" si="7"/>
        <v>Học tiếp</v>
      </c>
      <c r="Z70" s="189"/>
      <c r="AA70" s="175"/>
    </row>
    <row r="71" spans="1:27" s="208" customFormat="1" ht="19.5" customHeight="1">
      <c r="A71" s="214">
        <v>62</v>
      </c>
      <c r="B71" s="85" t="s">
        <v>260</v>
      </c>
      <c r="C71" s="86" t="s">
        <v>261</v>
      </c>
      <c r="D71" s="84" t="s">
        <v>259</v>
      </c>
      <c r="E71" s="87" t="s">
        <v>262</v>
      </c>
      <c r="F71" s="84" t="s">
        <v>263</v>
      </c>
      <c r="G71" s="88" t="s">
        <v>32</v>
      </c>
      <c r="H71" s="261">
        <f>'HK1'!J70</f>
        <v>8</v>
      </c>
      <c r="I71" s="262">
        <f>'HK1'!M70</f>
        <v>7</v>
      </c>
      <c r="J71" s="262">
        <f>'HK1'!P70</f>
        <v>6</v>
      </c>
      <c r="K71" s="262">
        <f>'HK1'!S70</f>
        <v>7</v>
      </c>
      <c r="L71" s="263">
        <f>'HK1'!V70</f>
        <v>6</v>
      </c>
      <c r="M71" s="262">
        <f>'HK1'!Y70</f>
        <v>6</v>
      </c>
      <c r="N71" s="262">
        <f>'HK2'!J70</f>
        <v>7</v>
      </c>
      <c r="O71" s="262">
        <f>'HK2'!M70</f>
        <v>8</v>
      </c>
      <c r="P71" s="262">
        <f>'HK2'!P70</f>
        <v>9</v>
      </c>
      <c r="Q71" s="262">
        <f>'HK2'!S70</f>
        <v>5</v>
      </c>
      <c r="R71" s="262">
        <f>'HK2'!V70</f>
        <v>9</v>
      </c>
      <c r="S71" s="262">
        <f>'HK2'!Y70</f>
        <v>7</v>
      </c>
      <c r="T71" s="212">
        <f>ROUND(SUMPRODUCT(H71:S71,$H$9:$S$9)/SUMIF($H71:$S71,"&lt;&gt;M",H$9:$S$9),2)</f>
        <v>7.12</v>
      </c>
      <c r="U71" s="211" t="str">
        <f t="shared" si="8"/>
        <v>Khá</v>
      </c>
      <c r="V71" s="211">
        <f t="shared" si="5"/>
        <v>0</v>
      </c>
      <c r="W71" s="211">
        <f t="shared" si="6"/>
        <v>0</v>
      </c>
      <c r="X71" s="211" t="str">
        <f t="shared" si="7"/>
        <v>Học tiếp</v>
      </c>
      <c r="Z71" s="189"/>
      <c r="AA71" s="175"/>
    </row>
    <row r="72" spans="1:27" s="208" customFormat="1" ht="19.5" customHeight="1">
      <c r="A72" s="211">
        <v>63</v>
      </c>
      <c r="B72" s="85" t="s">
        <v>265</v>
      </c>
      <c r="C72" s="86" t="s">
        <v>266</v>
      </c>
      <c r="D72" s="84" t="s">
        <v>264</v>
      </c>
      <c r="E72" s="87" t="s">
        <v>267</v>
      </c>
      <c r="F72" s="84" t="s">
        <v>105</v>
      </c>
      <c r="G72" s="88" t="s">
        <v>32</v>
      </c>
      <c r="H72" s="261">
        <f>'HK1'!J71</f>
        <v>7</v>
      </c>
      <c r="I72" s="262">
        <f>'HK1'!M71</f>
        <v>7</v>
      </c>
      <c r="J72" s="262">
        <f>'HK1'!P71</f>
        <v>6</v>
      </c>
      <c r="K72" s="262">
        <f>'HK1'!S71</f>
        <v>8</v>
      </c>
      <c r="L72" s="263">
        <f>'HK1'!V71</f>
        <v>5</v>
      </c>
      <c r="M72" s="262">
        <f>'HK1'!Y71</f>
        <v>6</v>
      </c>
      <c r="N72" s="262">
        <f>'HK2'!J71</f>
        <v>7</v>
      </c>
      <c r="O72" s="262">
        <f>'HK2'!M71</f>
        <v>8</v>
      </c>
      <c r="P72" s="262">
        <f>'HK2'!P71</f>
        <v>8</v>
      </c>
      <c r="Q72" s="262">
        <f>'HK2'!S71</f>
        <v>5</v>
      </c>
      <c r="R72" s="262">
        <f>'HK2'!V71</f>
        <v>8</v>
      </c>
      <c r="S72" s="262">
        <f>'HK2'!Y71</f>
        <v>9</v>
      </c>
      <c r="T72" s="212">
        <f>ROUND(SUMPRODUCT(H72:S72,$H$9:$S$9)/SUMIF($H72:$S72,"&lt;&gt;M",H$9:$S$9),2)</f>
        <v>6.88</v>
      </c>
      <c r="U72" s="211" t="str">
        <f t="shared" si="8"/>
        <v>TB.Khá</v>
      </c>
      <c r="V72" s="211">
        <f t="shared" si="5"/>
        <v>0</v>
      </c>
      <c r="W72" s="211">
        <f t="shared" si="6"/>
        <v>0</v>
      </c>
      <c r="X72" s="211" t="str">
        <f t="shared" si="7"/>
        <v>Học tiếp</v>
      </c>
      <c r="Z72" s="189"/>
      <c r="AA72" s="175"/>
    </row>
    <row r="73" spans="1:27" s="208" customFormat="1" ht="19.5" customHeight="1">
      <c r="A73" s="214">
        <v>64</v>
      </c>
      <c r="B73" s="85" t="s">
        <v>269</v>
      </c>
      <c r="C73" s="86" t="s">
        <v>266</v>
      </c>
      <c r="D73" s="84" t="s">
        <v>268</v>
      </c>
      <c r="E73" s="87" t="s">
        <v>270</v>
      </c>
      <c r="F73" s="84" t="s">
        <v>271</v>
      </c>
      <c r="G73" s="88" t="s">
        <v>32</v>
      </c>
      <c r="H73" s="261">
        <f>'HK1'!J72</f>
        <v>6</v>
      </c>
      <c r="I73" s="262">
        <f>'HK1'!M72</f>
        <v>7</v>
      </c>
      <c r="J73" s="262">
        <f>'HK1'!P72</f>
        <v>6</v>
      </c>
      <c r="K73" s="262">
        <f>'HK1'!S72</f>
        <v>5</v>
      </c>
      <c r="L73" s="263">
        <f>'HK1'!V72</f>
        <v>7</v>
      </c>
      <c r="M73" s="262">
        <f>'HK1'!Y72</f>
        <v>6</v>
      </c>
      <c r="N73" s="262">
        <f>'HK2'!J72</f>
        <v>7</v>
      </c>
      <c r="O73" s="262">
        <f>'HK2'!M72</f>
        <v>7</v>
      </c>
      <c r="P73" s="262">
        <f>'HK2'!P72</f>
        <v>8</v>
      </c>
      <c r="Q73" s="262">
        <f>'HK2'!S72</f>
        <v>5</v>
      </c>
      <c r="R73" s="262">
        <f>'HK2'!V72</f>
        <v>8</v>
      </c>
      <c r="S73" s="262">
        <f>'HK2'!Y72</f>
        <v>7</v>
      </c>
      <c r="T73" s="212">
        <f>ROUND(SUMPRODUCT(H73:S73,$H$9:$S$9)/SUMIF($H73:$S73,"&lt;&gt;M",H$9:$S$9),2)</f>
        <v>6.5</v>
      </c>
      <c r="U73" s="211" t="str">
        <f t="shared" si="8"/>
        <v>TB.Khá</v>
      </c>
      <c r="V73" s="211">
        <f t="shared" si="5"/>
        <v>0</v>
      </c>
      <c r="W73" s="211">
        <f t="shared" si="6"/>
        <v>0</v>
      </c>
      <c r="X73" s="211" t="str">
        <f t="shared" si="7"/>
        <v>Học tiếp</v>
      </c>
      <c r="Z73" s="189"/>
      <c r="AA73" s="175"/>
    </row>
    <row r="74" spans="1:27" s="208" customFormat="1" ht="19.5" customHeight="1">
      <c r="A74" s="211">
        <v>65</v>
      </c>
      <c r="B74" s="85" t="s">
        <v>273</v>
      </c>
      <c r="C74" s="86" t="s">
        <v>274</v>
      </c>
      <c r="D74" s="84" t="s">
        <v>272</v>
      </c>
      <c r="E74" s="87" t="s">
        <v>275</v>
      </c>
      <c r="F74" s="84" t="s">
        <v>276</v>
      </c>
      <c r="G74" s="88" t="s">
        <v>32</v>
      </c>
      <c r="H74" s="261">
        <f>'HK1'!J73</f>
        <v>8</v>
      </c>
      <c r="I74" s="262">
        <f>'HK1'!M73</f>
        <v>7</v>
      </c>
      <c r="J74" s="262">
        <f>'HK1'!P73</f>
        <v>5</v>
      </c>
      <c r="K74" s="262">
        <f>'HK1'!S73</f>
        <v>7</v>
      </c>
      <c r="L74" s="263">
        <f>'HK1'!V73</f>
        <v>6</v>
      </c>
      <c r="M74" s="262">
        <f>'HK1'!Y73</f>
        <v>6</v>
      </c>
      <c r="N74" s="262">
        <f>'HK2'!J73</f>
        <v>5</v>
      </c>
      <c r="O74" s="262">
        <f>'HK2'!M73</f>
        <v>8</v>
      </c>
      <c r="P74" s="262">
        <f>'HK2'!P73</f>
        <v>8</v>
      </c>
      <c r="Q74" s="262">
        <f>'HK2'!S73</f>
        <v>5</v>
      </c>
      <c r="R74" s="262">
        <f>'HK2'!V73</f>
        <v>8</v>
      </c>
      <c r="S74" s="262">
        <f>'HK2'!Y73</f>
        <v>6</v>
      </c>
      <c r="T74" s="212">
        <f>ROUND(SUMPRODUCT(H74:S74,$H$9:$S$9)/SUMIF($H74:$S74,"&lt;&gt;M",H$9:$S$9),2)</f>
        <v>6.62</v>
      </c>
      <c r="U74" s="211" t="str">
        <f t="shared" si="8"/>
        <v>TB.Khá</v>
      </c>
      <c r="V74" s="211">
        <f aca="true" t="shared" si="9" ref="V74:V81">COUNTIF(H74:S74,"&lt;5")</f>
        <v>0</v>
      </c>
      <c r="W74" s="211">
        <f aca="true" t="shared" si="10" ref="W74:W81">SUMIF(H74:S74,"&lt;5",$H$9:$S$9)</f>
        <v>0</v>
      </c>
      <c r="X74" s="211" t="str">
        <f aca="true" t="shared" si="11" ref="X74:X81">IF(AND(T74&gt;=5,W74&lt;=25),"Học tiếp",IF(T74&lt;3.5,"Thôi học","Ngừng học"))</f>
        <v>Học tiếp</v>
      </c>
      <c r="Z74" s="189"/>
      <c r="AA74" s="175"/>
    </row>
    <row r="75" spans="1:27" s="208" customFormat="1" ht="19.5" customHeight="1">
      <c r="A75" s="214">
        <v>66</v>
      </c>
      <c r="B75" s="85" t="s">
        <v>126</v>
      </c>
      <c r="C75" s="86" t="s">
        <v>278</v>
      </c>
      <c r="D75" s="84" t="s">
        <v>277</v>
      </c>
      <c r="E75" s="87" t="s">
        <v>279</v>
      </c>
      <c r="F75" s="84" t="s">
        <v>39</v>
      </c>
      <c r="G75" s="88" t="s">
        <v>17</v>
      </c>
      <c r="H75" s="261">
        <f>'HK1'!J74</f>
        <v>6</v>
      </c>
      <c r="I75" s="262">
        <f>'HK1'!M74</f>
        <v>6</v>
      </c>
      <c r="J75" s="262">
        <f>'HK1'!P74</f>
        <v>6</v>
      </c>
      <c r="K75" s="262">
        <f>'HK1'!S74</f>
        <v>6</v>
      </c>
      <c r="L75" s="263">
        <f>'HK1'!V74</f>
        <v>6</v>
      </c>
      <c r="M75" s="262">
        <f>'HK1'!Y74</f>
        <v>5</v>
      </c>
      <c r="N75" s="262">
        <f>'HK2'!J74</f>
        <v>7</v>
      </c>
      <c r="O75" s="262">
        <f>'HK2'!M74</f>
        <v>7</v>
      </c>
      <c r="P75" s="262">
        <f>'HK2'!P74</f>
        <v>9</v>
      </c>
      <c r="Q75" s="262">
        <f>'HK2'!S74</f>
        <v>5</v>
      </c>
      <c r="R75" s="262">
        <f>'HK2'!V74</f>
        <v>7</v>
      </c>
      <c r="S75" s="262">
        <f>'HK2'!Y74</f>
        <v>8</v>
      </c>
      <c r="T75" s="212">
        <f>ROUND(SUMPRODUCT(H75:S75,$H$9:$S$9)/SUMIF($H75:$S75,"&lt;&gt;M",H$9:$S$9),2)</f>
        <v>6.48</v>
      </c>
      <c r="U75" s="211" t="str">
        <f t="shared" si="8"/>
        <v>TB.Khá</v>
      </c>
      <c r="V75" s="211">
        <f t="shared" si="9"/>
        <v>0</v>
      </c>
      <c r="W75" s="211">
        <f t="shared" si="10"/>
        <v>0</v>
      </c>
      <c r="X75" s="211" t="str">
        <f t="shared" si="11"/>
        <v>Học tiếp</v>
      </c>
      <c r="Z75" s="189"/>
      <c r="AA75" s="175"/>
    </row>
    <row r="76" spans="1:27" s="208" customFormat="1" ht="19.5" customHeight="1">
      <c r="A76" s="211">
        <v>67</v>
      </c>
      <c r="B76" s="85" t="s">
        <v>281</v>
      </c>
      <c r="C76" s="86" t="s">
        <v>282</v>
      </c>
      <c r="D76" s="84" t="s">
        <v>280</v>
      </c>
      <c r="E76" s="87" t="s">
        <v>283</v>
      </c>
      <c r="F76" s="84" t="s">
        <v>34</v>
      </c>
      <c r="G76" s="88" t="s">
        <v>17</v>
      </c>
      <c r="H76" s="261">
        <f>'HK1'!J75</f>
        <v>8</v>
      </c>
      <c r="I76" s="262">
        <f>'HK1'!M75</f>
        <v>6</v>
      </c>
      <c r="J76" s="262">
        <f>'HK1'!P75</f>
        <v>7</v>
      </c>
      <c r="K76" s="262">
        <f>'HK1'!S75</f>
        <v>6</v>
      </c>
      <c r="L76" s="263">
        <f>'HK1'!V75</f>
        <v>8</v>
      </c>
      <c r="M76" s="262">
        <f>'HK1'!Y75</f>
        <v>5</v>
      </c>
      <c r="N76" s="262">
        <f>'HK2'!J75</f>
        <v>7</v>
      </c>
      <c r="O76" s="262">
        <f>'HK2'!M75</f>
        <v>7</v>
      </c>
      <c r="P76" s="262">
        <f>'HK2'!P75</f>
        <v>9</v>
      </c>
      <c r="Q76" s="262">
        <f>'HK2'!S75</f>
        <v>7</v>
      </c>
      <c r="R76" s="262">
        <f>'HK2'!V75</f>
        <v>7</v>
      </c>
      <c r="S76" s="262">
        <f>'HK2'!Y75</f>
        <v>8</v>
      </c>
      <c r="T76" s="212">
        <f>ROUND(SUMPRODUCT(H76:S76,$H$9:$S$9)/SUMIF($H76:$S76,"&lt;&gt;M",H$9:$S$9),2)</f>
        <v>7.19</v>
      </c>
      <c r="U76" s="211" t="str">
        <f t="shared" si="8"/>
        <v>Khá</v>
      </c>
      <c r="V76" s="211">
        <f t="shared" si="9"/>
        <v>0</v>
      </c>
      <c r="W76" s="211">
        <f t="shared" si="10"/>
        <v>0</v>
      </c>
      <c r="X76" s="211" t="str">
        <f t="shared" si="11"/>
        <v>Học tiếp</v>
      </c>
      <c r="Z76" s="189"/>
      <c r="AA76" s="175"/>
    </row>
    <row r="77" spans="1:27" s="208" customFormat="1" ht="19.5" customHeight="1">
      <c r="A77" s="328">
        <v>68</v>
      </c>
      <c r="B77" s="329" t="s">
        <v>285</v>
      </c>
      <c r="C77" s="330" t="s">
        <v>69</v>
      </c>
      <c r="D77" s="331" t="s">
        <v>284</v>
      </c>
      <c r="E77" s="332" t="s">
        <v>286</v>
      </c>
      <c r="F77" s="331" t="s">
        <v>79</v>
      </c>
      <c r="G77" s="333" t="s">
        <v>17</v>
      </c>
      <c r="H77" s="261">
        <f>'HK1'!J76</f>
        <v>6</v>
      </c>
      <c r="I77" s="262">
        <f>'HK1'!M76</f>
        <v>6</v>
      </c>
      <c r="J77" s="262">
        <f>'HK1'!P76</f>
        <v>7</v>
      </c>
      <c r="K77" s="262">
        <f>'HK1'!S76</f>
        <v>6</v>
      </c>
      <c r="L77" s="263">
        <f>'HK1'!V76</f>
        <v>3</v>
      </c>
      <c r="M77" s="262">
        <f>'HK1'!Y76</f>
        <v>6</v>
      </c>
      <c r="N77" s="262">
        <f>'HK2'!J76</f>
        <v>5</v>
      </c>
      <c r="O77" s="262">
        <f>'HK2'!M76</f>
        <v>5</v>
      </c>
      <c r="P77" s="262">
        <f>'HK2'!P76</f>
        <v>5</v>
      </c>
      <c r="Q77" s="262">
        <f>'HK2'!S76</f>
        <v>5</v>
      </c>
      <c r="R77" s="262">
        <f>'HK2'!V76</f>
        <v>3</v>
      </c>
      <c r="S77" s="262">
        <f>'HK2'!Y76</f>
        <v>7</v>
      </c>
      <c r="T77" s="212">
        <f>ROUND(SUMPRODUCT(H77:S77,$H$9:$S$9)/SUMIF($H77:$S77,"&lt;&gt;M",H$9:$S$9),2)</f>
        <v>5.14</v>
      </c>
      <c r="U77" s="211" t="str">
        <f t="shared" si="8"/>
        <v>Trung Bình</v>
      </c>
      <c r="V77" s="211">
        <f t="shared" si="9"/>
        <v>2</v>
      </c>
      <c r="W77" s="211">
        <f t="shared" si="10"/>
        <v>7</v>
      </c>
      <c r="X77" s="211" t="str">
        <f t="shared" si="11"/>
        <v>Học tiếp</v>
      </c>
      <c r="Z77" s="189"/>
      <c r="AA77" s="175"/>
    </row>
    <row r="78" spans="1:27" s="208" customFormat="1" ht="19.5" customHeight="1">
      <c r="A78" s="334">
        <v>69</v>
      </c>
      <c r="B78" s="329" t="s">
        <v>289</v>
      </c>
      <c r="C78" s="330" t="s">
        <v>94</v>
      </c>
      <c r="D78" s="331" t="s">
        <v>288</v>
      </c>
      <c r="E78" s="332" t="s">
        <v>290</v>
      </c>
      <c r="F78" s="331" t="s">
        <v>169</v>
      </c>
      <c r="G78" s="333" t="s">
        <v>17</v>
      </c>
      <c r="H78" s="261">
        <f>'HK1'!J77</f>
        <v>5</v>
      </c>
      <c r="I78" s="262">
        <f>'HK1'!M77</f>
        <v>6</v>
      </c>
      <c r="J78" s="262">
        <f>'HK1'!P77</f>
        <v>6</v>
      </c>
      <c r="K78" s="262">
        <f>'HK1'!S77</f>
        <v>5</v>
      </c>
      <c r="L78" s="263">
        <f>'HK1'!V77</f>
        <v>8</v>
      </c>
      <c r="M78" s="262">
        <f>'HK1'!Y77</f>
        <v>6</v>
      </c>
      <c r="N78" s="262">
        <f>'HK2'!J77</f>
        <v>5</v>
      </c>
      <c r="O78" s="262">
        <f>'HK2'!M77</f>
        <v>6</v>
      </c>
      <c r="P78" s="262">
        <f>'HK2'!P77</f>
        <v>8</v>
      </c>
      <c r="Q78" s="262">
        <f>'HK2'!S77</f>
        <v>8</v>
      </c>
      <c r="R78" s="262">
        <f>'HK2'!V77</f>
        <v>7</v>
      </c>
      <c r="S78" s="262">
        <f>'HK2'!Y77</f>
        <v>8</v>
      </c>
      <c r="T78" s="212">
        <f>ROUND(SUMPRODUCT(H78:S78,$H$9:$S$9)/SUMIF($H78:$S78,"&lt;&gt;M",H$9:$S$9),2)</f>
        <v>6.36</v>
      </c>
      <c r="U78" s="211" t="str">
        <f t="shared" si="8"/>
        <v>TB.Khá</v>
      </c>
      <c r="V78" s="211">
        <f t="shared" si="9"/>
        <v>0</v>
      </c>
      <c r="W78" s="211">
        <f t="shared" si="10"/>
        <v>0</v>
      </c>
      <c r="X78" s="211" t="str">
        <f t="shared" si="11"/>
        <v>Học tiếp</v>
      </c>
      <c r="Z78" s="189"/>
      <c r="AA78" s="175"/>
    </row>
    <row r="79" spans="1:27" s="208" customFormat="1" ht="19.5" customHeight="1">
      <c r="A79" s="328">
        <v>70</v>
      </c>
      <c r="B79" s="329" t="s">
        <v>292</v>
      </c>
      <c r="C79" s="330" t="s">
        <v>94</v>
      </c>
      <c r="D79" s="331" t="s">
        <v>291</v>
      </c>
      <c r="E79" s="332" t="s">
        <v>293</v>
      </c>
      <c r="F79" s="331" t="s">
        <v>105</v>
      </c>
      <c r="G79" s="333" t="s">
        <v>17</v>
      </c>
      <c r="H79" s="261">
        <f>'HK1'!J78</f>
        <v>6</v>
      </c>
      <c r="I79" s="262">
        <f>'HK1'!M78</f>
        <v>8</v>
      </c>
      <c r="J79" s="262">
        <f>'HK1'!P78</f>
        <v>5</v>
      </c>
      <c r="K79" s="262">
        <f>'HK1'!S78</f>
        <v>5</v>
      </c>
      <c r="L79" s="263">
        <f>'HK1'!V78</f>
        <v>0</v>
      </c>
      <c r="M79" s="262">
        <f>'HK1'!Y78</f>
        <v>7</v>
      </c>
      <c r="N79" s="262">
        <f>'HK2'!J78</f>
        <v>1</v>
      </c>
      <c r="O79" s="262">
        <f>'HK2'!M78</f>
        <v>0</v>
      </c>
      <c r="P79" s="262">
        <f>'HK2'!P78</f>
        <v>2</v>
      </c>
      <c r="Q79" s="262">
        <f>'HK2'!S78</f>
        <v>4</v>
      </c>
      <c r="R79" s="262">
        <f>'HK2'!V78</f>
        <v>1</v>
      </c>
      <c r="S79" s="262">
        <f>'HK2'!Y78</f>
        <v>6</v>
      </c>
      <c r="T79" s="212">
        <f>ROUND(SUMPRODUCT(H79:S79,$H$9:$S$9)/SUMIF($H79:$S79,"&lt;&gt;M",H$9:$S$9),2)</f>
        <v>3.07</v>
      </c>
      <c r="U79" s="211" t="str">
        <f t="shared" si="8"/>
        <v>Kém</v>
      </c>
      <c r="V79" s="211">
        <f t="shared" si="9"/>
        <v>6</v>
      </c>
      <c r="W79" s="211">
        <f t="shared" si="10"/>
        <v>26</v>
      </c>
      <c r="X79" s="326" t="str">
        <f t="shared" si="11"/>
        <v>Thôi học</v>
      </c>
      <c r="Z79" s="189"/>
      <c r="AA79" s="175"/>
    </row>
    <row r="80" spans="1:27" s="208" customFormat="1" ht="19.5" customHeight="1">
      <c r="A80" s="334">
        <v>71</v>
      </c>
      <c r="B80" s="329" t="s">
        <v>295</v>
      </c>
      <c r="C80" s="330" t="s">
        <v>296</v>
      </c>
      <c r="D80" s="331" t="s">
        <v>294</v>
      </c>
      <c r="E80" s="332" t="s">
        <v>297</v>
      </c>
      <c r="F80" s="331" t="s">
        <v>57</v>
      </c>
      <c r="G80" s="333" t="s">
        <v>17</v>
      </c>
      <c r="H80" s="261">
        <f>'HK1'!J79</f>
        <v>5</v>
      </c>
      <c r="I80" s="262">
        <f>'HK1'!M79</f>
        <v>5</v>
      </c>
      <c r="J80" s="262">
        <f>'HK1'!P79</f>
        <v>6</v>
      </c>
      <c r="K80" s="262">
        <f>'HK1'!S79</f>
        <v>7</v>
      </c>
      <c r="L80" s="263">
        <f>'HK1'!V79</f>
        <v>3</v>
      </c>
      <c r="M80" s="262">
        <f>'HK1'!Y79</f>
        <v>6</v>
      </c>
      <c r="N80" s="262">
        <f>'HK2'!J79</f>
        <v>7</v>
      </c>
      <c r="O80" s="262">
        <f>'HK2'!M79</f>
        <v>6</v>
      </c>
      <c r="P80" s="262">
        <f>'HK2'!P79</f>
        <v>6</v>
      </c>
      <c r="Q80" s="262">
        <f>'HK2'!S79</f>
        <v>5</v>
      </c>
      <c r="R80" s="262">
        <f>'HK2'!V79</f>
        <v>4</v>
      </c>
      <c r="S80" s="262">
        <f>'HK2'!Y79</f>
        <v>0</v>
      </c>
      <c r="T80" s="212">
        <f>ROUND(SUMPRODUCT(H80:S80,$H$9:$S$9)/SUMIF($H80:$S80,"&lt;&gt;M",H$9:$S$9),2)</f>
        <v>5.52</v>
      </c>
      <c r="U80" s="211" t="str">
        <f t="shared" si="8"/>
        <v>Trung Bình</v>
      </c>
      <c r="V80" s="211">
        <f t="shared" si="9"/>
        <v>3</v>
      </c>
      <c r="W80" s="211">
        <f t="shared" si="10"/>
        <v>7</v>
      </c>
      <c r="X80" s="211" t="str">
        <f t="shared" si="11"/>
        <v>Học tiếp</v>
      </c>
      <c r="Z80" s="189"/>
      <c r="AA80" s="175"/>
    </row>
    <row r="81" spans="1:27" s="208" customFormat="1" ht="19.5" customHeight="1">
      <c r="A81" s="335">
        <v>72</v>
      </c>
      <c r="B81" s="336" t="s">
        <v>300</v>
      </c>
      <c r="C81" s="337" t="s">
        <v>301</v>
      </c>
      <c r="D81" s="338" t="s">
        <v>299</v>
      </c>
      <c r="E81" s="339" t="s">
        <v>286</v>
      </c>
      <c r="F81" s="338" t="s">
        <v>302</v>
      </c>
      <c r="G81" s="340" t="s">
        <v>17</v>
      </c>
      <c r="H81" s="307">
        <f>'HK1'!J80</f>
        <v>6</v>
      </c>
      <c r="I81" s="308">
        <f>'HK1'!M80</f>
        <v>5</v>
      </c>
      <c r="J81" s="308">
        <f>'HK1'!P80</f>
        <v>7</v>
      </c>
      <c r="K81" s="308">
        <f>'HK1'!S80</f>
        <v>7</v>
      </c>
      <c r="L81" s="309">
        <f>'HK1'!V80</f>
        <v>4</v>
      </c>
      <c r="M81" s="308">
        <f>'HK1'!Y80</f>
        <v>8</v>
      </c>
      <c r="N81" s="308">
        <f>'HK2'!J80</f>
        <v>6</v>
      </c>
      <c r="O81" s="308">
        <f>'HK2'!M80</f>
        <v>0</v>
      </c>
      <c r="P81" s="308">
        <f>'HK2'!P80</f>
        <v>4</v>
      </c>
      <c r="Q81" s="308">
        <f>'HK2'!S80</f>
        <v>4</v>
      </c>
      <c r="R81" s="308">
        <f>'HK2'!V80</f>
        <v>7</v>
      </c>
      <c r="S81" s="308">
        <f>'HK2'!Y80</f>
        <v>4</v>
      </c>
      <c r="T81" s="219">
        <f>ROUND(SUMPRODUCT(H81:S81,$H$9:$S$9)/SUMIF($H81:$S81,"&lt;&gt;M",H$9:$S$9),2)</f>
        <v>4.88</v>
      </c>
      <c r="U81" s="220" t="str">
        <f t="shared" si="8"/>
        <v>Yếu</v>
      </c>
      <c r="V81" s="220">
        <f t="shared" si="9"/>
        <v>5</v>
      </c>
      <c r="W81" s="220">
        <f t="shared" si="10"/>
        <v>18</v>
      </c>
      <c r="X81" s="327" t="str">
        <f t="shared" si="11"/>
        <v>Ngừng học</v>
      </c>
      <c r="Z81" s="189"/>
      <c r="AA81" s="175"/>
    </row>
    <row r="82" spans="1:34" s="229" customFormat="1" ht="27.75" customHeight="1">
      <c r="A82" s="221"/>
      <c r="B82" s="222"/>
      <c r="C82" s="222"/>
      <c r="D82" s="193"/>
      <c r="E82" s="223"/>
      <c r="F82" s="193"/>
      <c r="G82" s="193"/>
      <c r="H82" s="224"/>
      <c r="I82" s="225"/>
      <c r="J82" s="225"/>
      <c r="K82" s="225"/>
      <c r="L82" s="225"/>
      <c r="M82" s="225"/>
      <c r="N82" s="225"/>
      <c r="O82" s="225"/>
      <c r="P82" s="225"/>
      <c r="Q82" s="226"/>
      <c r="R82" s="226"/>
      <c r="S82" s="227"/>
      <c r="T82" s="228"/>
      <c r="U82" s="228"/>
      <c r="V82" s="228"/>
      <c r="W82" s="228"/>
      <c r="Y82" s="218"/>
      <c r="Z82" s="189"/>
      <c r="AA82" s="175"/>
      <c r="AB82" s="218"/>
      <c r="AC82" s="218"/>
      <c r="AD82" s="218"/>
      <c r="AE82" s="218"/>
      <c r="AF82" s="218"/>
      <c r="AG82" s="218"/>
      <c r="AH82" s="218"/>
    </row>
    <row r="83" spans="1:35" s="229" customFormat="1" ht="27.75" customHeight="1">
      <c r="A83" s="221"/>
      <c r="B83" s="222"/>
      <c r="C83" s="222"/>
      <c r="D83" s="341"/>
      <c r="E83" s="342"/>
      <c r="F83" s="341"/>
      <c r="G83" s="341"/>
      <c r="H83" s="224"/>
      <c r="I83" s="225"/>
      <c r="J83" s="225"/>
      <c r="K83" s="225"/>
      <c r="L83" s="225"/>
      <c r="M83" s="225"/>
      <c r="N83" s="225"/>
      <c r="O83" s="225"/>
      <c r="Q83" s="225"/>
      <c r="S83" s="233" t="s">
        <v>432</v>
      </c>
      <c r="T83" s="227"/>
      <c r="V83" s="228"/>
      <c r="W83" s="228"/>
      <c r="X83" s="228"/>
      <c r="Z83" s="218"/>
      <c r="AA83" s="189"/>
      <c r="AB83" s="189"/>
      <c r="AC83" s="218"/>
      <c r="AD83" s="218"/>
      <c r="AE83" s="218"/>
      <c r="AF83" s="218"/>
      <c r="AG83" s="218"/>
      <c r="AH83" s="218"/>
      <c r="AI83" s="218"/>
    </row>
    <row r="84" spans="1:35" s="229" customFormat="1" ht="15" customHeight="1">
      <c r="A84" s="221"/>
      <c r="B84" s="222"/>
      <c r="D84" s="230"/>
      <c r="E84" s="231"/>
      <c r="F84" s="232"/>
      <c r="G84" s="231"/>
      <c r="H84" s="236"/>
      <c r="I84" s="225"/>
      <c r="J84" s="225"/>
      <c r="K84" s="225"/>
      <c r="L84" s="225"/>
      <c r="M84" s="225"/>
      <c r="N84" s="225"/>
      <c r="O84" s="225"/>
      <c r="Q84" s="225"/>
      <c r="S84" s="228" t="s">
        <v>433</v>
      </c>
      <c r="T84" s="227"/>
      <c r="V84" s="228"/>
      <c r="W84" s="228"/>
      <c r="X84" s="228"/>
      <c r="Z84" s="218"/>
      <c r="AA84" s="189"/>
      <c r="AB84" s="189"/>
      <c r="AC84" s="218"/>
      <c r="AD84" s="218"/>
      <c r="AE84" s="218"/>
      <c r="AF84" s="218"/>
      <c r="AG84" s="218"/>
      <c r="AH84" s="218"/>
      <c r="AI84" s="218"/>
    </row>
    <row r="85" spans="1:35" s="229" customFormat="1" ht="15" customHeight="1">
      <c r="A85" s="221"/>
      <c r="B85" s="234" t="s">
        <v>351</v>
      </c>
      <c r="E85" s="221"/>
      <c r="F85" s="235"/>
      <c r="G85" s="221"/>
      <c r="H85" s="237"/>
      <c r="I85" s="225"/>
      <c r="J85" s="225"/>
      <c r="K85" s="225"/>
      <c r="L85" s="225"/>
      <c r="M85" s="225"/>
      <c r="N85" s="225"/>
      <c r="O85" s="225"/>
      <c r="Q85" s="225"/>
      <c r="S85" s="228"/>
      <c r="T85" s="227"/>
      <c r="V85" s="228"/>
      <c r="W85" s="228"/>
      <c r="X85" s="228"/>
      <c r="Z85" s="218"/>
      <c r="AA85" s="189"/>
      <c r="AB85" s="189"/>
      <c r="AC85" s="218"/>
      <c r="AD85" s="218"/>
      <c r="AE85" s="218"/>
      <c r="AF85" s="218"/>
      <c r="AG85" s="218"/>
      <c r="AH85" s="218"/>
      <c r="AI85" s="218"/>
    </row>
    <row r="86" spans="1:35" s="229" customFormat="1" ht="15.75">
      <c r="A86" s="221"/>
      <c r="D86" s="233"/>
      <c r="E86" s="221"/>
      <c r="F86" s="235"/>
      <c r="G86" s="221"/>
      <c r="H86" s="237"/>
      <c r="I86" s="225"/>
      <c r="J86" s="225"/>
      <c r="K86" s="225"/>
      <c r="L86" s="225"/>
      <c r="M86" s="225"/>
      <c r="N86" s="225"/>
      <c r="O86" s="225"/>
      <c r="Q86" s="225"/>
      <c r="S86" s="228"/>
      <c r="T86" s="227"/>
      <c r="V86" s="228"/>
      <c r="W86" s="228"/>
      <c r="X86" s="228"/>
      <c r="Z86" s="218"/>
      <c r="AA86" s="189"/>
      <c r="AB86" s="189"/>
      <c r="AC86" s="218"/>
      <c r="AD86" s="218"/>
      <c r="AE86" s="218"/>
      <c r="AF86" s="218"/>
      <c r="AG86" s="218"/>
      <c r="AH86" s="218"/>
      <c r="AI86" s="218"/>
    </row>
    <row r="87" spans="1:35" s="229" customFormat="1" ht="22.5" customHeight="1">
      <c r="A87" s="221"/>
      <c r="C87" s="228"/>
      <c r="D87" s="228"/>
      <c r="E87" s="221"/>
      <c r="F87" s="235"/>
      <c r="G87" s="221"/>
      <c r="H87" s="237"/>
      <c r="I87" s="225"/>
      <c r="J87" s="225"/>
      <c r="K87" s="225"/>
      <c r="L87" s="225"/>
      <c r="M87" s="225"/>
      <c r="N87" s="225"/>
      <c r="O87" s="225"/>
      <c r="Q87" s="225"/>
      <c r="S87" s="239"/>
      <c r="T87" s="227"/>
      <c r="V87" s="228"/>
      <c r="W87" s="228"/>
      <c r="X87" s="228"/>
      <c r="Z87" s="218"/>
      <c r="AA87" s="189"/>
      <c r="AB87" s="189"/>
      <c r="AC87" s="218"/>
      <c r="AD87" s="218"/>
      <c r="AE87" s="218"/>
      <c r="AF87" s="218"/>
      <c r="AG87" s="218"/>
      <c r="AH87" s="218"/>
      <c r="AI87" s="218"/>
    </row>
    <row r="88" spans="1:35" s="229" customFormat="1" ht="15.75">
      <c r="A88" s="343"/>
      <c r="C88" s="343"/>
      <c r="D88" s="344"/>
      <c r="E88" s="221"/>
      <c r="F88" s="235"/>
      <c r="G88" s="221"/>
      <c r="H88" s="237"/>
      <c r="I88" s="225"/>
      <c r="J88" s="225"/>
      <c r="K88" s="225"/>
      <c r="L88" s="225"/>
      <c r="M88" s="225"/>
      <c r="N88" s="225"/>
      <c r="O88" s="225"/>
      <c r="Q88" s="225"/>
      <c r="S88" s="228" t="s">
        <v>323</v>
      </c>
      <c r="T88" s="227"/>
      <c r="V88" s="239"/>
      <c r="W88" s="239"/>
      <c r="X88" s="240"/>
      <c r="Z88" s="218"/>
      <c r="AA88" s="189"/>
      <c r="AB88" s="189"/>
      <c r="AC88" s="218"/>
      <c r="AD88" s="218"/>
      <c r="AE88" s="218"/>
      <c r="AF88" s="218"/>
      <c r="AG88" s="218"/>
      <c r="AH88" s="218"/>
      <c r="AI88" s="218"/>
    </row>
    <row r="89" spans="1:33" s="229" customFormat="1" ht="18.75">
      <c r="A89" s="221"/>
      <c r="B89" s="241"/>
      <c r="C89" s="242"/>
      <c r="D89" s="242"/>
      <c r="E89" s="241"/>
      <c r="F89" s="241"/>
      <c r="G89" s="243"/>
      <c r="H89" s="237"/>
      <c r="I89" s="225"/>
      <c r="J89" s="225"/>
      <c r="K89" s="225"/>
      <c r="L89" s="225"/>
      <c r="M89" s="225"/>
      <c r="N89" s="225"/>
      <c r="O89" s="225"/>
      <c r="P89" s="226"/>
      <c r="Q89" s="225"/>
      <c r="R89" s="238"/>
      <c r="S89" s="227"/>
      <c r="T89" s="239"/>
      <c r="U89" s="239"/>
      <c r="V89" s="240"/>
      <c r="X89" s="218"/>
      <c r="Y89" s="189"/>
      <c r="Z89" s="189"/>
      <c r="AA89" s="175"/>
      <c r="AB89" s="218"/>
      <c r="AC89" s="218"/>
      <c r="AD89" s="218"/>
      <c r="AE89" s="218"/>
      <c r="AF89" s="218"/>
      <c r="AG89" s="218"/>
    </row>
    <row r="90" spans="15:23" ht="15.75">
      <c r="O90" s="249"/>
      <c r="P90" s="250"/>
      <c r="Q90" s="250"/>
      <c r="R90" s="250"/>
      <c r="S90" s="250"/>
      <c r="U90" s="250"/>
      <c r="V90" s="250"/>
      <c r="W90" s="252"/>
    </row>
  </sheetData>
  <sheetProtection/>
  <mergeCells count="3">
    <mergeCell ref="A5:X5"/>
    <mergeCell ref="A6:X6"/>
    <mergeCell ref="A9:G9"/>
  </mergeCells>
  <printOptions/>
  <pageMargins left="0.29" right="0.19" top="0.51" bottom="0.3" header="0.29" footer="0.1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Z127"/>
  <sheetViews>
    <sheetView workbookViewId="0" topLeftCell="AA1">
      <selection activeCell="AY3" sqref="AY3"/>
    </sheetView>
  </sheetViews>
  <sheetFormatPr defaultColWidth="8.796875" defaultRowHeight="15"/>
  <cols>
    <col min="1" max="1" width="3.8984375" style="78" customWidth="1"/>
    <col min="2" max="2" width="14.3984375" style="78" bestFit="1" customWidth="1"/>
    <col min="3" max="3" width="6.8984375" style="78" customWidth="1"/>
    <col min="4" max="4" width="9.69921875" style="78" customWidth="1"/>
    <col min="5" max="5" width="9.5" style="78" customWidth="1"/>
    <col min="6" max="6" width="13.09765625" style="78" customWidth="1"/>
    <col min="7" max="7" width="5.19921875" style="147" customWidth="1"/>
    <col min="8" max="10" width="3.5" style="111" customWidth="1"/>
    <col min="11" max="11" width="3.5" style="114" customWidth="1"/>
    <col min="12" max="19" width="3.5" style="111" customWidth="1"/>
    <col min="20" max="20" width="3.5" style="114" customWidth="1"/>
    <col min="21" max="22" width="3.5" style="111" customWidth="1"/>
    <col min="23" max="23" width="3.5" style="114" customWidth="1"/>
    <col min="24" max="25" width="3.5" style="111" customWidth="1"/>
    <col min="26" max="26" width="5.09765625" style="111" customWidth="1"/>
    <col min="27" max="27" width="7.8984375" style="119" customWidth="1"/>
    <col min="28" max="30" width="3.5" style="111" customWidth="1"/>
    <col min="31" max="31" width="3.5" style="114" customWidth="1"/>
    <col min="32" max="39" width="3.5" style="111" customWidth="1"/>
    <col min="40" max="40" width="3.5" style="114" customWidth="1"/>
    <col min="41" max="42" width="3.5" style="111" customWidth="1"/>
    <col min="43" max="43" width="3.5" style="114" customWidth="1"/>
    <col min="44" max="45" width="3.5" style="111" customWidth="1"/>
    <col min="46" max="46" width="5.09765625" style="111" customWidth="1"/>
    <col min="47" max="47" width="7.8984375" style="119" customWidth="1"/>
    <col min="48" max="48" width="6.59765625" style="251" customWidth="1"/>
    <col min="49" max="49" width="9.59765625" style="173" customWidth="1"/>
    <col min="50" max="50" width="4.19921875" style="189" customWidth="1"/>
    <col min="51" max="51" width="4.8984375" style="189" customWidth="1"/>
    <col min="52" max="52" width="9.69921875" style="189" customWidth="1"/>
    <col min="53" max="16384" width="9" style="78" customWidth="1"/>
  </cols>
  <sheetData>
    <row r="1" spans="1:52" s="157" customFormat="1" ht="81" customHeight="1">
      <c r="A1" s="148" t="s">
        <v>329</v>
      </c>
      <c r="B1" s="149" t="s">
        <v>330</v>
      </c>
      <c r="C1" s="150" t="s">
        <v>331</v>
      </c>
      <c r="D1" s="148" t="s">
        <v>332</v>
      </c>
      <c r="E1" s="148" t="s">
        <v>333</v>
      </c>
      <c r="F1" s="148" t="s">
        <v>313</v>
      </c>
      <c r="G1" s="148" t="s">
        <v>334</v>
      </c>
      <c r="H1" s="152" t="s">
        <v>314</v>
      </c>
      <c r="I1" s="153" t="s">
        <v>315</v>
      </c>
      <c r="J1" s="154" t="s">
        <v>316</v>
      </c>
      <c r="K1" s="158" t="s">
        <v>328</v>
      </c>
      <c r="L1" s="155" t="s">
        <v>315</v>
      </c>
      <c r="M1" s="154" t="s">
        <v>316</v>
      </c>
      <c r="N1" s="152" t="s">
        <v>317</v>
      </c>
      <c r="O1" s="153" t="s">
        <v>315</v>
      </c>
      <c r="P1" s="154" t="s">
        <v>316</v>
      </c>
      <c r="Q1" s="152" t="s">
        <v>335</v>
      </c>
      <c r="R1" s="155" t="s">
        <v>315</v>
      </c>
      <c r="S1" s="154" t="s">
        <v>316</v>
      </c>
      <c r="T1" s="152" t="s">
        <v>318</v>
      </c>
      <c r="U1" s="155" t="s">
        <v>315</v>
      </c>
      <c r="V1" s="154" t="s">
        <v>316</v>
      </c>
      <c r="W1" s="152" t="s">
        <v>319</v>
      </c>
      <c r="X1" s="155" t="s">
        <v>315</v>
      </c>
      <c r="Y1" s="154" t="s">
        <v>316</v>
      </c>
      <c r="Z1" s="156" t="s">
        <v>320</v>
      </c>
      <c r="AA1" s="156" t="s">
        <v>321</v>
      </c>
      <c r="AB1" s="152" t="s">
        <v>358</v>
      </c>
      <c r="AC1" s="153" t="s">
        <v>315</v>
      </c>
      <c r="AD1" s="154" t="s">
        <v>316</v>
      </c>
      <c r="AE1" s="158" t="s">
        <v>342</v>
      </c>
      <c r="AF1" s="155" t="s">
        <v>315</v>
      </c>
      <c r="AG1" s="154" t="s">
        <v>316</v>
      </c>
      <c r="AH1" s="152" t="s">
        <v>354</v>
      </c>
      <c r="AI1" s="153" t="s">
        <v>315</v>
      </c>
      <c r="AJ1" s="154" t="s">
        <v>316</v>
      </c>
      <c r="AK1" s="152" t="s">
        <v>343</v>
      </c>
      <c r="AL1" s="155" t="s">
        <v>315</v>
      </c>
      <c r="AM1" s="154" t="s">
        <v>316</v>
      </c>
      <c r="AN1" s="152" t="s">
        <v>355</v>
      </c>
      <c r="AO1" s="155" t="s">
        <v>315</v>
      </c>
      <c r="AP1" s="154" t="s">
        <v>316</v>
      </c>
      <c r="AQ1" s="152" t="s">
        <v>344</v>
      </c>
      <c r="AR1" s="155" t="s">
        <v>315</v>
      </c>
      <c r="AS1" s="154" t="s">
        <v>316</v>
      </c>
      <c r="AT1" s="156" t="s">
        <v>356</v>
      </c>
      <c r="AU1" s="156" t="s">
        <v>357</v>
      </c>
      <c r="AV1" s="197" t="s">
        <v>345</v>
      </c>
      <c r="AW1" s="151" t="s">
        <v>346</v>
      </c>
      <c r="AX1" s="198" t="s">
        <v>347</v>
      </c>
      <c r="AY1" s="198" t="s">
        <v>348</v>
      </c>
      <c r="AZ1" s="198" t="s">
        <v>349</v>
      </c>
    </row>
    <row r="2" spans="1:52" s="163" customFormat="1" ht="18" customHeight="1">
      <c r="A2" s="142"/>
      <c r="B2" s="159"/>
      <c r="C2" s="160"/>
      <c r="D2" s="142"/>
      <c r="E2" s="143"/>
      <c r="F2" s="142"/>
      <c r="G2" s="141"/>
      <c r="H2" s="161">
        <v>0</v>
      </c>
      <c r="I2" s="161">
        <v>0</v>
      </c>
      <c r="J2" s="161">
        <v>4</v>
      </c>
      <c r="K2" s="162">
        <v>0</v>
      </c>
      <c r="L2" s="161">
        <v>0</v>
      </c>
      <c r="M2" s="161">
        <v>3</v>
      </c>
      <c r="N2" s="161">
        <v>0</v>
      </c>
      <c r="O2" s="161">
        <v>0</v>
      </c>
      <c r="P2" s="161">
        <v>4</v>
      </c>
      <c r="Q2" s="161">
        <v>0</v>
      </c>
      <c r="R2" s="161">
        <v>0</v>
      </c>
      <c r="S2" s="161">
        <v>5</v>
      </c>
      <c r="T2" s="161">
        <v>0</v>
      </c>
      <c r="U2" s="161">
        <v>0</v>
      </c>
      <c r="V2" s="161">
        <v>4</v>
      </c>
      <c r="W2" s="161">
        <v>0</v>
      </c>
      <c r="X2" s="161">
        <v>0</v>
      </c>
      <c r="Y2" s="161">
        <v>0</v>
      </c>
      <c r="Z2" s="161">
        <f>SUM(H2:Y2)</f>
        <v>20</v>
      </c>
      <c r="AA2" s="161"/>
      <c r="AB2" s="161">
        <v>0</v>
      </c>
      <c r="AC2" s="161">
        <v>0</v>
      </c>
      <c r="AD2" s="161">
        <v>5</v>
      </c>
      <c r="AE2" s="162">
        <v>0</v>
      </c>
      <c r="AF2" s="161">
        <v>0</v>
      </c>
      <c r="AG2" s="161">
        <v>5</v>
      </c>
      <c r="AH2" s="161">
        <v>0</v>
      </c>
      <c r="AI2" s="161">
        <v>0</v>
      </c>
      <c r="AJ2" s="161">
        <v>4</v>
      </c>
      <c r="AK2" s="161">
        <v>0</v>
      </c>
      <c r="AL2" s="161">
        <v>0</v>
      </c>
      <c r="AM2" s="161">
        <v>5</v>
      </c>
      <c r="AN2" s="161">
        <v>0</v>
      </c>
      <c r="AO2" s="161">
        <v>0</v>
      </c>
      <c r="AP2" s="161">
        <v>3</v>
      </c>
      <c r="AQ2" s="161">
        <v>0</v>
      </c>
      <c r="AR2" s="161">
        <v>0</v>
      </c>
      <c r="AS2" s="161">
        <v>0</v>
      </c>
      <c r="AT2" s="161">
        <f>SUM(AB2:AS2)</f>
        <v>22</v>
      </c>
      <c r="AU2" s="161"/>
      <c r="AV2" s="202">
        <f>SUM(AJ7:AU7)</f>
        <v>35.35</v>
      </c>
      <c r="AW2" s="203"/>
      <c r="AX2" s="204"/>
      <c r="AY2" s="204"/>
      <c r="AZ2" s="204"/>
    </row>
    <row r="3" spans="1:52" ht="20.25" customHeight="1">
      <c r="A3" s="79">
        <v>1</v>
      </c>
      <c r="B3" s="80" t="s">
        <v>15</v>
      </c>
      <c r="C3" s="81" t="s">
        <v>16</v>
      </c>
      <c r="D3" s="79" t="s">
        <v>14</v>
      </c>
      <c r="E3" s="82" t="s">
        <v>18</v>
      </c>
      <c r="F3" s="79" t="s">
        <v>19</v>
      </c>
      <c r="G3" s="83" t="s">
        <v>17</v>
      </c>
      <c r="H3" s="103">
        <v>6</v>
      </c>
      <c r="I3" s="103"/>
      <c r="J3" s="104">
        <v>6</v>
      </c>
      <c r="K3" s="103">
        <v>6</v>
      </c>
      <c r="L3" s="103"/>
      <c r="M3" s="104">
        <v>6</v>
      </c>
      <c r="N3" s="104">
        <v>4</v>
      </c>
      <c r="O3" s="103">
        <v>8</v>
      </c>
      <c r="P3" s="104">
        <v>8</v>
      </c>
      <c r="Q3" s="104">
        <v>6</v>
      </c>
      <c r="R3" s="103"/>
      <c r="S3" s="104">
        <v>6</v>
      </c>
      <c r="T3" s="103">
        <v>7</v>
      </c>
      <c r="U3" s="103"/>
      <c r="V3" s="104">
        <v>7</v>
      </c>
      <c r="W3" s="103">
        <v>5</v>
      </c>
      <c r="X3" s="103"/>
      <c r="Y3" s="104">
        <v>5</v>
      </c>
      <c r="Z3" s="121">
        <v>6.6</v>
      </c>
      <c r="AA3" s="122" t="s">
        <v>367</v>
      </c>
      <c r="AB3" s="103">
        <v>0</v>
      </c>
      <c r="AC3" s="103"/>
      <c r="AD3" s="104">
        <v>0</v>
      </c>
      <c r="AE3" s="103">
        <v>4</v>
      </c>
      <c r="AF3" s="103"/>
      <c r="AG3" s="104">
        <v>4</v>
      </c>
      <c r="AH3" s="103">
        <v>5</v>
      </c>
      <c r="AI3" s="103"/>
      <c r="AJ3" s="104">
        <v>5</v>
      </c>
      <c r="AK3" s="103">
        <v>7</v>
      </c>
      <c r="AL3" s="103"/>
      <c r="AM3" s="104">
        <v>7</v>
      </c>
      <c r="AN3" s="103">
        <v>4</v>
      </c>
      <c r="AO3" s="103"/>
      <c r="AP3" s="104">
        <v>4</v>
      </c>
      <c r="AQ3" s="103"/>
      <c r="AR3" s="103"/>
      <c r="AS3" s="104">
        <v>0</v>
      </c>
      <c r="AT3" s="121">
        <v>4.15</v>
      </c>
      <c r="AU3" s="122" t="s">
        <v>364</v>
      </c>
      <c r="AV3" s="206" t="s">
        <v>369</v>
      </c>
      <c r="AW3" s="207" t="s">
        <v>428</v>
      </c>
      <c r="AX3" s="207">
        <v>4</v>
      </c>
      <c r="AY3" s="207">
        <v>13</v>
      </c>
      <c r="AZ3" s="207" t="s">
        <v>359</v>
      </c>
    </row>
    <row r="4" spans="1:52" ht="20.25" customHeight="1">
      <c r="A4" s="84">
        <v>2</v>
      </c>
      <c r="B4" s="85" t="s">
        <v>21</v>
      </c>
      <c r="C4" s="86" t="s">
        <v>16</v>
      </c>
      <c r="D4" s="84" t="s">
        <v>20</v>
      </c>
      <c r="E4" s="87" t="s">
        <v>22</v>
      </c>
      <c r="F4" s="84" t="s">
        <v>23</v>
      </c>
      <c r="G4" s="88" t="s">
        <v>17</v>
      </c>
      <c r="H4" s="105">
        <v>7</v>
      </c>
      <c r="I4" s="105"/>
      <c r="J4" s="106">
        <v>7</v>
      </c>
      <c r="K4" s="105">
        <v>6</v>
      </c>
      <c r="L4" s="105"/>
      <c r="M4" s="106">
        <v>6</v>
      </c>
      <c r="N4" s="106">
        <v>5</v>
      </c>
      <c r="O4" s="105"/>
      <c r="P4" s="106">
        <v>5</v>
      </c>
      <c r="Q4" s="106">
        <v>7</v>
      </c>
      <c r="R4" s="105"/>
      <c r="S4" s="106">
        <v>7</v>
      </c>
      <c r="T4" s="105">
        <v>8</v>
      </c>
      <c r="U4" s="105"/>
      <c r="V4" s="106">
        <v>8</v>
      </c>
      <c r="W4" s="105">
        <v>8</v>
      </c>
      <c r="X4" s="105"/>
      <c r="Y4" s="106">
        <v>8</v>
      </c>
      <c r="Z4" s="123">
        <v>6.65</v>
      </c>
      <c r="AA4" s="124" t="s">
        <v>367</v>
      </c>
      <c r="AB4" s="105">
        <v>3</v>
      </c>
      <c r="AC4" s="105"/>
      <c r="AD4" s="106">
        <v>3</v>
      </c>
      <c r="AE4" s="105">
        <v>7</v>
      </c>
      <c r="AF4" s="105"/>
      <c r="AG4" s="106">
        <v>7</v>
      </c>
      <c r="AH4" s="105">
        <v>6</v>
      </c>
      <c r="AI4" s="105"/>
      <c r="AJ4" s="106">
        <v>6</v>
      </c>
      <c r="AK4" s="105">
        <v>6</v>
      </c>
      <c r="AL4" s="105"/>
      <c r="AM4" s="106">
        <v>6</v>
      </c>
      <c r="AN4" s="105">
        <v>6</v>
      </c>
      <c r="AO4" s="105"/>
      <c r="AP4" s="106">
        <v>6</v>
      </c>
      <c r="AQ4" s="105"/>
      <c r="AR4" s="105"/>
      <c r="AS4" s="106">
        <v>0</v>
      </c>
      <c r="AT4" s="123">
        <v>5.55</v>
      </c>
      <c r="AU4" s="124" t="s">
        <v>368</v>
      </c>
      <c r="AV4" s="212" t="s">
        <v>370</v>
      </c>
      <c r="AW4" s="211" t="s">
        <v>428</v>
      </c>
      <c r="AX4" s="211">
        <v>2</v>
      </c>
      <c r="AY4" s="211">
        <v>5</v>
      </c>
      <c r="AZ4" s="211" t="s">
        <v>359</v>
      </c>
    </row>
    <row r="5" spans="1:52" ht="20.25" customHeight="1">
      <c r="A5" s="84">
        <v>3</v>
      </c>
      <c r="B5" s="85" t="s">
        <v>26</v>
      </c>
      <c r="C5" s="86" t="s">
        <v>16</v>
      </c>
      <c r="D5" s="84" t="s">
        <v>25</v>
      </c>
      <c r="E5" s="87" t="s">
        <v>27</v>
      </c>
      <c r="F5" s="84" t="s">
        <v>28</v>
      </c>
      <c r="G5" s="88" t="s">
        <v>17</v>
      </c>
      <c r="H5" s="105">
        <v>9</v>
      </c>
      <c r="I5" s="105"/>
      <c r="J5" s="106">
        <v>9</v>
      </c>
      <c r="K5" s="105">
        <v>7</v>
      </c>
      <c r="L5" s="105"/>
      <c r="M5" s="106">
        <v>7</v>
      </c>
      <c r="N5" s="106">
        <v>6</v>
      </c>
      <c r="O5" s="105"/>
      <c r="P5" s="106">
        <v>6</v>
      </c>
      <c r="Q5" s="106">
        <v>8</v>
      </c>
      <c r="R5" s="105"/>
      <c r="S5" s="106">
        <v>8</v>
      </c>
      <c r="T5" s="105">
        <v>7</v>
      </c>
      <c r="U5" s="105"/>
      <c r="V5" s="106">
        <v>7</v>
      </c>
      <c r="W5" s="105">
        <v>7</v>
      </c>
      <c r="X5" s="105"/>
      <c r="Y5" s="106">
        <v>7</v>
      </c>
      <c r="Z5" s="123">
        <v>7.45</v>
      </c>
      <c r="AA5" s="124" t="s">
        <v>360</v>
      </c>
      <c r="AB5" s="105">
        <v>8</v>
      </c>
      <c r="AC5" s="105"/>
      <c r="AD5" s="106">
        <v>8</v>
      </c>
      <c r="AE5" s="105">
        <v>7</v>
      </c>
      <c r="AF5" s="105"/>
      <c r="AG5" s="106">
        <v>7</v>
      </c>
      <c r="AH5" s="105">
        <v>9</v>
      </c>
      <c r="AI5" s="105"/>
      <c r="AJ5" s="106">
        <v>9</v>
      </c>
      <c r="AK5" s="105">
        <v>6</v>
      </c>
      <c r="AL5" s="105"/>
      <c r="AM5" s="106">
        <v>6</v>
      </c>
      <c r="AN5" s="105">
        <v>7</v>
      </c>
      <c r="AO5" s="105"/>
      <c r="AP5" s="106">
        <v>7</v>
      </c>
      <c r="AQ5" s="105"/>
      <c r="AR5" s="105"/>
      <c r="AS5" s="106">
        <v>0</v>
      </c>
      <c r="AT5" s="123">
        <v>7.35</v>
      </c>
      <c r="AU5" s="124" t="s">
        <v>360</v>
      </c>
      <c r="AV5" s="212" t="s">
        <v>371</v>
      </c>
      <c r="AW5" s="211" t="s">
        <v>360</v>
      </c>
      <c r="AX5" s="211">
        <v>1</v>
      </c>
      <c r="AY5" s="211">
        <v>0</v>
      </c>
      <c r="AZ5" s="211" t="s">
        <v>359</v>
      </c>
    </row>
    <row r="6" spans="1:52" ht="20.25" customHeight="1">
      <c r="A6" s="84">
        <v>4</v>
      </c>
      <c r="B6" s="85" t="s">
        <v>30</v>
      </c>
      <c r="C6" s="86" t="s">
        <v>31</v>
      </c>
      <c r="D6" s="84" t="s">
        <v>29</v>
      </c>
      <c r="E6" s="87" t="s">
        <v>33</v>
      </c>
      <c r="F6" s="84" t="s">
        <v>34</v>
      </c>
      <c r="G6" s="88" t="s">
        <v>32</v>
      </c>
      <c r="H6" s="105">
        <v>8</v>
      </c>
      <c r="I6" s="105"/>
      <c r="J6" s="106">
        <v>8</v>
      </c>
      <c r="K6" s="105">
        <v>7</v>
      </c>
      <c r="L6" s="105"/>
      <c r="M6" s="106">
        <v>7</v>
      </c>
      <c r="N6" s="106">
        <v>7</v>
      </c>
      <c r="O6" s="105"/>
      <c r="P6" s="106">
        <v>7</v>
      </c>
      <c r="Q6" s="106">
        <v>7</v>
      </c>
      <c r="R6" s="105"/>
      <c r="S6" s="106">
        <v>7</v>
      </c>
      <c r="T6" s="105">
        <v>8</v>
      </c>
      <c r="U6" s="105"/>
      <c r="V6" s="106">
        <v>8</v>
      </c>
      <c r="W6" s="105">
        <v>7</v>
      </c>
      <c r="X6" s="105"/>
      <c r="Y6" s="106">
        <v>7</v>
      </c>
      <c r="Z6" s="123">
        <v>7.4</v>
      </c>
      <c r="AA6" s="124" t="s">
        <v>360</v>
      </c>
      <c r="AB6" s="105">
        <v>8</v>
      </c>
      <c r="AC6" s="105"/>
      <c r="AD6" s="106">
        <v>8</v>
      </c>
      <c r="AE6" s="105">
        <v>7</v>
      </c>
      <c r="AF6" s="105"/>
      <c r="AG6" s="106">
        <v>7</v>
      </c>
      <c r="AH6" s="105">
        <v>9</v>
      </c>
      <c r="AI6" s="105"/>
      <c r="AJ6" s="106">
        <v>9</v>
      </c>
      <c r="AK6" s="105">
        <v>5</v>
      </c>
      <c r="AL6" s="105"/>
      <c r="AM6" s="106">
        <v>5</v>
      </c>
      <c r="AN6" s="105">
        <v>8</v>
      </c>
      <c r="AO6" s="105"/>
      <c r="AP6" s="106">
        <v>8</v>
      </c>
      <c r="AQ6" s="105"/>
      <c r="AR6" s="105"/>
      <c r="AS6" s="106">
        <v>0</v>
      </c>
      <c r="AT6" s="123">
        <v>7.3</v>
      </c>
      <c r="AU6" s="124" t="s">
        <v>360</v>
      </c>
      <c r="AV6" s="212" t="s">
        <v>372</v>
      </c>
      <c r="AW6" s="211" t="s">
        <v>360</v>
      </c>
      <c r="AX6" s="211">
        <v>1</v>
      </c>
      <c r="AY6" s="211">
        <v>0</v>
      </c>
      <c r="AZ6" s="211" t="s">
        <v>359</v>
      </c>
    </row>
    <row r="7" spans="1:52" ht="20.25" customHeight="1">
      <c r="A7" s="84">
        <v>5</v>
      </c>
      <c r="B7" s="85" t="s">
        <v>36</v>
      </c>
      <c r="C7" s="86" t="s">
        <v>37</v>
      </c>
      <c r="D7" s="84" t="s">
        <v>35</v>
      </c>
      <c r="E7" s="87" t="s">
        <v>38</v>
      </c>
      <c r="F7" s="84" t="s">
        <v>39</v>
      </c>
      <c r="G7" s="88" t="s">
        <v>17</v>
      </c>
      <c r="H7" s="105">
        <v>5</v>
      </c>
      <c r="I7" s="105"/>
      <c r="J7" s="106">
        <v>5</v>
      </c>
      <c r="K7" s="105">
        <v>7</v>
      </c>
      <c r="L7" s="105"/>
      <c r="M7" s="106">
        <v>7</v>
      </c>
      <c r="N7" s="106">
        <v>6</v>
      </c>
      <c r="O7" s="105"/>
      <c r="P7" s="106">
        <v>6</v>
      </c>
      <c r="Q7" s="106">
        <v>6</v>
      </c>
      <c r="R7" s="105"/>
      <c r="S7" s="106">
        <v>6</v>
      </c>
      <c r="T7" s="105">
        <v>4</v>
      </c>
      <c r="U7" s="105">
        <v>4</v>
      </c>
      <c r="V7" s="106">
        <v>4</v>
      </c>
      <c r="W7" s="105">
        <v>6</v>
      </c>
      <c r="X7" s="105"/>
      <c r="Y7" s="106">
        <v>6</v>
      </c>
      <c r="Z7" s="123">
        <v>5.55</v>
      </c>
      <c r="AA7" s="124" t="s">
        <v>368</v>
      </c>
      <c r="AB7" s="105">
        <v>7</v>
      </c>
      <c r="AC7" s="105"/>
      <c r="AD7" s="106">
        <v>7</v>
      </c>
      <c r="AE7" s="105">
        <v>6</v>
      </c>
      <c r="AF7" s="105"/>
      <c r="AG7" s="106">
        <v>6</v>
      </c>
      <c r="AH7" s="105">
        <v>9</v>
      </c>
      <c r="AI7" s="105"/>
      <c r="AJ7" s="106">
        <v>9</v>
      </c>
      <c r="AK7" s="105">
        <v>5</v>
      </c>
      <c r="AL7" s="105"/>
      <c r="AM7" s="106">
        <v>5</v>
      </c>
      <c r="AN7" s="105">
        <v>5</v>
      </c>
      <c r="AO7" s="105"/>
      <c r="AP7" s="106">
        <v>5</v>
      </c>
      <c r="AQ7" s="105"/>
      <c r="AR7" s="105"/>
      <c r="AS7" s="106">
        <v>0</v>
      </c>
      <c r="AT7" s="123">
        <v>6.35</v>
      </c>
      <c r="AU7" s="124" t="s">
        <v>367</v>
      </c>
      <c r="AV7" s="212" t="s">
        <v>373</v>
      </c>
      <c r="AW7" s="211" t="s">
        <v>428</v>
      </c>
      <c r="AX7" s="211">
        <v>2</v>
      </c>
      <c r="AY7" s="211">
        <v>4</v>
      </c>
      <c r="AZ7" s="211" t="s">
        <v>359</v>
      </c>
    </row>
    <row r="8" spans="1:52" ht="20.25" customHeight="1">
      <c r="A8" s="84">
        <v>6</v>
      </c>
      <c r="B8" s="85" t="s">
        <v>41</v>
      </c>
      <c r="C8" s="86" t="s">
        <v>42</v>
      </c>
      <c r="D8" s="84" t="s">
        <v>40</v>
      </c>
      <c r="E8" s="87" t="s">
        <v>43</v>
      </c>
      <c r="F8" s="84" t="s">
        <v>39</v>
      </c>
      <c r="G8" s="88" t="s">
        <v>17</v>
      </c>
      <c r="H8" s="105">
        <v>7</v>
      </c>
      <c r="I8" s="105"/>
      <c r="J8" s="106">
        <v>7</v>
      </c>
      <c r="K8" s="105">
        <v>6</v>
      </c>
      <c r="L8" s="105"/>
      <c r="M8" s="106">
        <v>6</v>
      </c>
      <c r="N8" s="106">
        <v>4</v>
      </c>
      <c r="O8" s="105">
        <v>7</v>
      </c>
      <c r="P8" s="106">
        <v>7</v>
      </c>
      <c r="Q8" s="106">
        <v>5</v>
      </c>
      <c r="R8" s="105"/>
      <c r="S8" s="106">
        <v>5</v>
      </c>
      <c r="T8" s="105">
        <v>6</v>
      </c>
      <c r="U8" s="105"/>
      <c r="V8" s="106">
        <v>6</v>
      </c>
      <c r="W8" s="105">
        <v>7</v>
      </c>
      <c r="X8" s="105"/>
      <c r="Y8" s="106">
        <v>7</v>
      </c>
      <c r="Z8" s="123">
        <v>6.15</v>
      </c>
      <c r="AA8" s="124" t="s">
        <v>367</v>
      </c>
      <c r="AB8" s="105">
        <v>0</v>
      </c>
      <c r="AC8" s="105"/>
      <c r="AD8" s="106">
        <v>0</v>
      </c>
      <c r="AE8" s="105">
        <v>0</v>
      </c>
      <c r="AF8" s="105"/>
      <c r="AG8" s="106">
        <v>0</v>
      </c>
      <c r="AH8" s="105">
        <v>0</v>
      </c>
      <c r="AI8" s="105"/>
      <c r="AJ8" s="106">
        <v>0</v>
      </c>
      <c r="AK8" s="105">
        <v>0</v>
      </c>
      <c r="AL8" s="105"/>
      <c r="AM8" s="106">
        <v>0</v>
      </c>
      <c r="AN8" s="105">
        <v>0</v>
      </c>
      <c r="AO8" s="105"/>
      <c r="AP8" s="106">
        <v>0</v>
      </c>
      <c r="AQ8" s="105"/>
      <c r="AR8" s="105"/>
      <c r="AS8" s="106">
        <v>0</v>
      </c>
      <c r="AT8" s="123">
        <v>0</v>
      </c>
      <c r="AU8" s="124" t="s">
        <v>361</v>
      </c>
      <c r="AV8" s="212" t="s">
        <v>374</v>
      </c>
      <c r="AW8" s="211" t="s">
        <v>361</v>
      </c>
      <c r="AX8" s="211">
        <v>6</v>
      </c>
      <c r="AY8" s="211">
        <v>22</v>
      </c>
      <c r="AZ8" s="211" t="s">
        <v>362</v>
      </c>
    </row>
    <row r="9" spans="1:52" ht="20.25" customHeight="1">
      <c r="A9" s="84">
        <v>7</v>
      </c>
      <c r="B9" s="85" t="s">
        <v>45</v>
      </c>
      <c r="C9" s="86" t="s">
        <v>42</v>
      </c>
      <c r="D9" s="84" t="s">
        <v>44</v>
      </c>
      <c r="E9" s="87" t="s">
        <v>46</v>
      </c>
      <c r="F9" s="84" t="s">
        <v>47</v>
      </c>
      <c r="G9" s="88" t="s">
        <v>17</v>
      </c>
      <c r="H9" s="105">
        <v>4</v>
      </c>
      <c r="I9" s="105"/>
      <c r="J9" s="106">
        <v>4</v>
      </c>
      <c r="K9" s="105">
        <v>6</v>
      </c>
      <c r="L9" s="105"/>
      <c r="M9" s="106">
        <v>6</v>
      </c>
      <c r="N9" s="106">
        <v>3</v>
      </c>
      <c r="O9" s="105"/>
      <c r="P9" s="106">
        <v>3</v>
      </c>
      <c r="Q9" s="106">
        <v>4</v>
      </c>
      <c r="R9" s="105"/>
      <c r="S9" s="106">
        <v>4</v>
      </c>
      <c r="T9" s="105">
        <v>6</v>
      </c>
      <c r="U9" s="105"/>
      <c r="V9" s="106">
        <v>6</v>
      </c>
      <c r="W9" s="105">
        <v>5</v>
      </c>
      <c r="X9" s="105"/>
      <c r="Y9" s="106">
        <v>5</v>
      </c>
      <c r="Z9" s="123">
        <v>4.5</v>
      </c>
      <c r="AA9" s="124" t="s">
        <v>364</v>
      </c>
      <c r="AB9" s="105">
        <v>0</v>
      </c>
      <c r="AC9" s="105"/>
      <c r="AD9" s="106">
        <v>0</v>
      </c>
      <c r="AE9" s="105">
        <v>0</v>
      </c>
      <c r="AF9" s="105"/>
      <c r="AG9" s="106">
        <v>0</v>
      </c>
      <c r="AH9" s="105">
        <v>4</v>
      </c>
      <c r="AI9" s="105"/>
      <c r="AJ9" s="106">
        <v>4</v>
      </c>
      <c r="AK9" s="105">
        <v>5</v>
      </c>
      <c r="AL9" s="105"/>
      <c r="AM9" s="106">
        <v>5</v>
      </c>
      <c r="AN9" s="105">
        <v>3</v>
      </c>
      <c r="AO9" s="105"/>
      <c r="AP9" s="106">
        <v>3</v>
      </c>
      <c r="AQ9" s="105"/>
      <c r="AR9" s="105"/>
      <c r="AS9" s="106">
        <v>0</v>
      </c>
      <c r="AT9" s="123">
        <v>2.65</v>
      </c>
      <c r="AU9" s="124" t="s">
        <v>361</v>
      </c>
      <c r="AV9" s="212" t="s">
        <v>375</v>
      </c>
      <c r="AW9" s="211" t="s">
        <v>361</v>
      </c>
      <c r="AX9" s="211">
        <v>8</v>
      </c>
      <c r="AY9" s="211">
        <v>30</v>
      </c>
      <c r="AZ9" s="211" t="s">
        <v>362</v>
      </c>
    </row>
    <row r="10" spans="1:52" ht="20.25" customHeight="1">
      <c r="A10" s="84">
        <v>8</v>
      </c>
      <c r="B10" s="85" t="s">
        <v>49</v>
      </c>
      <c r="C10" s="86" t="s">
        <v>50</v>
      </c>
      <c r="D10" s="84" t="s">
        <v>48</v>
      </c>
      <c r="E10" s="87" t="s">
        <v>51</v>
      </c>
      <c r="F10" s="84" t="s">
        <v>52</v>
      </c>
      <c r="G10" s="88" t="s">
        <v>17</v>
      </c>
      <c r="H10" s="105">
        <v>7</v>
      </c>
      <c r="I10" s="105"/>
      <c r="J10" s="106">
        <v>7</v>
      </c>
      <c r="K10" s="105">
        <v>6</v>
      </c>
      <c r="L10" s="105"/>
      <c r="M10" s="106">
        <v>6</v>
      </c>
      <c r="N10" s="106">
        <v>6</v>
      </c>
      <c r="O10" s="105"/>
      <c r="P10" s="106">
        <v>6</v>
      </c>
      <c r="Q10" s="106">
        <v>7</v>
      </c>
      <c r="R10" s="105"/>
      <c r="S10" s="106">
        <v>7</v>
      </c>
      <c r="T10" s="105">
        <v>7</v>
      </c>
      <c r="U10" s="105"/>
      <c r="V10" s="106">
        <v>7</v>
      </c>
      <c r="W10" s="105">
        <v>8</v>
      </c>
      <c r="X10" s="105"/>
      <c r="Y10" s="106">
        <v>8</v>
      </c>
      <c r="Z10" s="123">
        <v>6.65</v>
      </c>
      <c r="AA10" s="124" t="s">
        <v>367</v>
      </c>
      <c r="AB10" s="105">
        <v>3</v>
      </c>
      <c r="AC10" s="105"/>
      <c r="AD10" s="106">
        <v>3</v>
      </c>
      <c r="AE10" s="105">
        <v>6</v>
      </c>
      <c r="AF10" s="105"/>
      <c r="AG10" s="106">
        <v>6</v>
      </c>
      <c r="AH10" s="105">
        <v>5</v>
      </c>
      <c r="AI10" s="105"/>
      <c r="AJ10" s="106">
        <v>5</v>
      </c>
      <c r="AK10" s="105">
        <v>7</v>
      </c>
      <c r="AL10" s="105"/>
      <c r="AM10" s="106">
        <v>7</v>
      </c>
      <c r="AN10" s="105">
        <v>4</v>
      </c>
      <c r="AO10" s="105"/>
      <c r="AP10" s="106">
        <v>4</v>
      </c>
      <c r="AQ10" s="105"/>
      <c r="AR10" s="105"/>
      <c r="AS10" s="106">
        <v>0</v>
      </c>
      <c r="AT10" s="123">
        <v>5.05</v>
      </c>
      <c r="AU10" s="124" t="s">
        <v>368</v>
      </c>
      <c r="AV10" s="212" t="s">
        <v>376</v>
      </c>
      <c r="AW10" s="211" t="s">
        <v>363</v>
      </c>
      <c r="AX10" s="211">
        <v>3</v>
      </c>
      <c r="AY10" s="211">
        <v>8</v>
      </c>
      <c r="AZ10" s="211" t="s">
        <v>359</v>
      </c>
    </row>
    <row r="11" spans="1:52" ht="20.25" customHeight="1">
      <c r="A11" s="84">
        <v>9</v>
      </c>
      <c r="B11" s="85" t="s">
        <v>54</v>
      </c>
      <c r="C11" s="86" t="s">
        <v>55</v>
      </c>
      <c r="D11" s="84" t="s">
        <v>53</v>
      </c>
      <c r="E11" s="87" t="s">
        <v>56</v>
      </c>
      <c r="F11" s="84" t="s">
        <v>57</v>
      </c>
      <c r="G11" s="88" t="s">
        <v>17</v>
      </c>
      <c r="H11" s="105">
        <v>6</v>
      </c>
      <c r="I11" s="105"/>
      <c r="J11" s="106">
        <v>6</v>
      </c>
      <c r="K11" s="105">
        <v>6</v>
      </c>
      <c r="L11" s="105"/>
      <c r="M11" s="106">
        <v>6</v>
      </c>
      <c r="N11" s="106">
        <v>6</v>
      </c>
      <c r="O11" s="105"/>
      <c r="P11" s="106">
        <v>6</v>
      </c>
      <c r="Q11" s="106">
        <v>7</v>
      </c>
      <c r="R11" s="105"/>
      <c r="S11" s="106">
        <v>7</v>
      </c>
      <c r="T11" s="105">
        <v>7</v>
      </c>
      <c r="U11" s="105"/>
      <c r="V11" s="106">
        <v>7</v>
      </c>
      <c r="W11" s="105">
        <v>6</v>
      </c>
      <c r="X11" s="105"/>
      <c r="Y11" s="106">
        <v>6</v>
      </c>
      <c r="Z11" s="123">
        <v>6.45</v>
      </c>
      <c r="AA11" s="124" t="s">
        <v>367</v>
      </c>
      <c r="AB11" s="105">
        <v>5</v>
      </c>
      <c r="AC11" s="105"/>
      <c r="AD11" s="106">
        <v>5</v>
      </c>
      <c r="AE11" s="105">
        <v>4</v>
      </c>
      <c r="AF11" s="105"/>
      <c r="AG11" s="106">
        <v>4</v>
      </c>
      <c r="AH11" s="105">
        <v>6</v>
      </c>
      <c r="AI11" s="105"/>
      <c r="AJ11" s="106">
        <v>6</v>
      </c>
      <c r="AK11" s="105">
        <v>6</v>
      </c>
      <c r="AL11" s="105"/>
      <c r="AM11" s="106">
        <v>6</v>
      </c>
      <c r="AN11" s="105">
        <v>4</v>
      </c>
      <c r="AO11" s="105"/>
      <c r="AP11" s="106">
        <v>4</v>
      </c>
      <c r="AQ11" s="105"/>
      <c r="AR11" s="105"/>
      <c r="AS11" s="106">
        <v>0</v>
      </c>
      <c r="AT11" s="123">
        <v>5.1</v>
      </c>
      <c r="AU11" s="124" t="s">
        <v>368</v>
      </c>
      <c r="AV11" s="212" t="s">
        <v>377</v>
      </c>
      <c r="AW11" s="211" t="s">
        <v>363</v>
      </c>
      <c r="AX11" s="211">
        <v>3</v>
      </c>
      <c r="AY11" s="211">
        <v>8</v>
      </c>
      <c r="AZ11" s="211" t="s">
        <v>359</v>
      </c>
    </row>
    <row r="12" spans="1:52" ht="20.25" customHeight="1">
      <c r="A12" s="84">
        <v>10</v>
      </c>
      <c r="B12" s="85" t="s">
        <v>59</v>
      </c>
      <c r="C12" s="86" t="s">
        <v>60</v>
      </c>
      <c r="D12" s="84" t="s">
        <v>58</v>
      </c>
      <c r="E12" s="87" t="s">
        <v>61</v>
      </c>
      <c r="F12" s="84" t="s">
        <v>62</v>
      </c>
      <c r="G12" s="88" t="s">
        <v>32</v>
      </c>
      <c r="H12" s="105">
        <v>6</v>
      </c>
      <c r="I12" s="105"/>
      <c r="J12" s="106">
        <v>6</v>
      </c>
      <c r="K12" s="105">
        <v>7</v>
      </c>
      <c r="L12" s="105"/>
      <c r="M12" s="106">
        <v>7</v>
      </c>
      <c r="N12" s="106">
        <v>7</v>
      </c>
      <c r="O12" s="105"/>
      <c r="P12" s="106">
        <v>7</v>
      </c>
      <c r="Q12" s="106">
        <v>9</v>
      </c>
      <c r="R12" s="105"/>
      <c r="S12" s="106">
        <v>9</v>
      </c>
      <c r="T12" s="105">
        <v>8</v>
      </c>
      <c r="U12" s="105"/>
      <c r="V12" s="106">
        <v>8</v>
      </c>
      <c r="W12" s="105">
        <v>5</v>
      </c>
      <c r="X12" s="105"/>
      <c r="Y12" s="106">
        <v>5</v>
      </c>
      <c r="Z12" s="123">
        <v>7.5</v>
      </c>
      <c r="AA12" s="124" t="s">
        <v>360</v>
      </c>
      <c r="AB12" s="105">
        <v>7</v>
      </c>
      <c r="AC12" s="105"/>
      <c r="AD12" s="106">
        <v>7</v>
      </c>
      <c r="AE12" s="105">
        <v>7</v>
      </c>
      <c r="AF12" s="105"/>
      <c r="AG12" s="106">
        <v>7</v>
      </c>
      <c r="AH12" s="105">
        <v>9</v>
      </c>
      <c r="AI12" s="105"/>
      <c r="AJ12" s="106">
        <v>9</v>
      </c>
      <c r="AK12" s="105">
        <v>7</v>
      </c>
      <c r="AL12" s="105"/>
      <c r="AM12" s="106">
        <v>7</v>
      </c>
      <c r="AN12" s="105">
        <v>8</v>
      </c>
      <c r="AO12" s="105"/>
      <c r="AP12" s="106">
        <v>8</v>
      </c>
      <c r="AQ12" s="105"/>
      <c r="AR12" s="105"/>
      <c r="AS12" s="106">
        <v>0</v>
      </c>
      <c r="AT12" s="123">
        <v>7.6</v>
      </c>
      <c r="AU12" s="124" t="s">
        <v>360</v>
      </c>
      <c r="AV12" s="212" t="s">
        <v>378</v>
      </c>
      <c r="AW12" s="211" t="s">
        <v>360</v>
      </c>
      <c r="AX12" s="211">
        <v>1</v>
      </c>
      <c r="AY12" s="211">
        <v>0</v>
      </c>
      <c r="AZ12" s="211" t="s">
        <v>359</v>
      </c>
    </row>
    <row r="13" spans="1:52" ht="20.25" customHeight="1">
      <c r="A13" s="84">
        <v>11</v>
      </c>
      <c r="B13" s="85" t="s">
        <v>64</v>
      </c>
      <c r="C13" s="86" t="s">
        <v>65</v>
      </c>
      <c r="D13" s="84" t="s">
        <v>63</v>
      </c>
      <c r="E13" s="87" t="s">
        <v>43</v>
      </c>
      <c r="F13" s="84" t="s">
        <v>66</v>
      </c>
      <c r="G13" s="88" t="s">
        <v>17</v>
      </c>
      <c r="H13" s="105">
        <v>5</v>
      </c>
      <c r="I13" s="105"/>
      <c r="J13" s="106">
        <v>5</v>
      </c>
      <c r="K13" s="105">
        <v>6</v>
      </c>
      <c r="L13" s="105"/>
      <c r="M13" s="106">
        <v>6</v>
      </c>
      <c r="N13" s="106">
        <v>5</v>
      </c>
      <c r="O13" s="105"/>
      <c r="P13" s="106">
        <v>5</v>
      </c>
      <c r="Q13" s="106">
        <v>6</v>
      </c>
      <c r="R13" s="105"/>
      <c r="S13" s="106">
        <v>6</v>
      </c>
      <c r="T13" s="105">
        <v>7</v>
      </c>
      <c r="U13" s="105"/>
      <c r="V13" s="106">
        <v>7</v>
      </c>
      <c r="W13" s="105">
        <v>7</v>
      </c>
      <c r="X13" s="105"/>
      <c r="Y13" s="106">
        <v>7</v>
      </c>
      <c r="Z13" s="123">
        <v>5.8</v>
      </c>
      <c r="AA13" s="124" t="s">
        <v>368</v>
      </c>
      <c r="AB13" s="105">
        <v>6</v>
      </c>
      <c r="AC13" s="105"/>
      <c r="AD13" s="106">
        <v>6</v>
      </c>
      <c r="AE13" s="105">
        <v>6</v>
      </c>
      <c r="AF13" s="105"/>
      <c r="AG13" s="106">
        <v>6</v>
      </c>
      <c r="AH13" s="105">
        <v>7</v>
      </c>
      <c r="AI13" s="105"/>
      <c r="AJ13" s="106">
        <v>7</v>
      </c>
      <c r="AK13" s="105">
        <v>5</v>
      </c>
      <c r="AL13" s="105"/>
      <c r="AM13" s="106">
        <v>5</v>
      </c>
      <c r="AN13" s="105">
        <v>8</v>
      </c>
      <c r="AO13" s="105"/>
      <c r="AP13" s="106">
        <v>8</v>
      </c>
      <c r="AQ13" s="105"/>
      <c r="AR13" s="105"/>
      <c r="AS13" s="106">
        <v>0</v>
      </c>
      <c r="AT13" s="123">
        <v>6.35</v>
      </c>
      <c r="AU13" s="124" t="s">
        <v>367</v>
      </c>
      <c r="AV13" s="212" t="s">
        <v>379</v>
      </c>
      <c r="AW13" s="211" t="s">
        <v>428</v>
      </c>
      <c r="AX13" s="211">
        <v>1</v>
      </c>
      <c r="AY13" s="211">
        <v>0</v>
      </c>
      <c r="AZ13" s="211" t="s">
        <v>359</v>
      </c>
    </row>
    <row r="14" spans="1:52" ht="20.25" customHeight="1">
      <c r="A14" s="84">
        <v>12</v>
      </c>
      <c r="B14" s="85" t="s">
        <v>68</v>
      </c>
      <c r="C14" s="86" t="s">
        <v>69</v>
      </c>
      <c r="D14" s="84" t="s">
        <v>67</v>
      </c>
      <c r="E14" s="87" t="s">
        <v>70</v>
      </c>
      <c r="F14" s="84" t="s">
        <v>23</v>
      </c>
      <c r="G14" s="88" t="s">
        <v>17</v>
      </c>
      <c r="H14" s="105">
        <v>4</v>
      </c>
      <c r="I14" s="105">
        <v>6</v>
      </c>
      <c r="J14" s="106">
        <v>6</v>
      </c>
      <c r="K14" s="105">
        <v>5</v>
      </c>
      <c r="L14" s="105"/>
      <c r="M14" s="106">
        <v>5</v>
      </c>
      <c r="N14" s="106">
        <v>4</v>
      </c>
      <c r="O14" s="105">
        <v>6</v>
      </c>
      <c r="P14" s="106">
        <v>6</v>
      </c>
      <c r="Q14" s="106">
        <v>6</v>
      </c>
      <c r="R14" s="105"/>
      <c r="S14" s="106">
        <v>6</v>
      </c>
      <c r="T14" s="105">
        <v>5</v>
      </c>
      <c r="U14" s="105"/>
      <c r="V14" s="106">
        <v>5</v>
      </c>
      <c r="W14" s="105">
        <v>7</v>
      </c>
      <c r="X14" s="105"/>
      <c r="Y14" s="106">
        <v>7</v>
      </c>
      <c r="Z14" s="123">
        <v>5.65</v>
      </c>
      <c r="AA14" s="124" t="s">
        <v>368</v>
      </c>
      <c r="AB14" s="105">
        <v>0</v>
      </c>
      <c r="AC14" s="105"/>
      <c r="AD14" s="106">
        <v>0</v>
      </c>
      <c r="AE14" s="105">
        <v>5</v>
      </c>
      <c r="AF14" s="105"/>
      <c r="AG14" s="106">
        <v>5</v>
      </c>
      <c r="AH14" s="105">
        <v>7</v>
      </c>
      <c r="AI14" s="105"/>
      <c r="AJ14" s="106">
        <v>7</v>
      </c>
      <c r="AK14" s="105">
        <v>5</v>
      </c>
      <c r="AL14" s="105"/>
      <c r="AM14" s="106">
        <v>5</v>
      </c>
      <c r="AN14" s="105">
        <v>1</v>
      </c>
      <c r="AO14" s="105"/>
      <c r="AP14" s="106">
        <v>1</v>
      </c>
      <c r="AQ14" s="105"/>
      <c r="AR14" s="105"/>
      <c r="AS14" s="106">
        <v>0</v>
      </c>
      <c r="AT14" s="123">
        <v>3.6</v>
      </c>
      <c r="AU14" s="124" t="s">
        <v>361</v>
      </c>
      <c r="AV14" s="212" t="s">
        <v>380</v>
      </c>
      <c r="AW14" s="211" t="s">
        <v>364</v>
      </c>
      <c r="AX14" s="211">
        <v>3</v>
      </c>
      <c r="AY14" s="211">
        <v>8</v>
      </c>
      <c r="AZ14" s="211" t="s">
        <v>365</v>
      </c>
    </row>
    <row r="15" spans="1:52" ht="20.25" customHeight="1">
      <c r="A15" s="84">
        <v>13</v>
      </c>
      <c r="B15" s="85" t="s">
        <v>72</v>
      </c>
      <c r="C15" s="86" t="s">
        <v>73</v>
      </c>
      <c r="D15" s="84" t="s">
        <v>71</v>
      </c>
      <c r="E15" s="87" t="s">
        <v>74</v>
      </c>
      <c r="F15" s="84" t="s">
        <v>57</v>
      </c>
      <c r="G15" s="88" t="s">
        <v>17</v>
      </c>
      <c r="H15" s="105">
        <v>5</v>
      </c>
      <c r="I15" s="105"/>
      <c r="J15" s="106">
        <v>5</v>
      </c>
      <c r="K15" s="105">
        <v>6</v>
      </c>
      <c r="L15" s="105"/>
      <c r="M15" s="106">
        <v>6</v>
      </c>
      <c r="N15" s="106">
        <v>6</v>
      </c>
      <c r="O15" s="105"/>
      <c r="P15" s="106">
        <v>6</v>
      </c>
      <c r="Q15" s="106">
        <v>8</v>
      </c>
      <c r="R15" s="105"/>
      <c r="S15" s="106">
        <v>8</v>
      </c>
      <c r="T15" s="105">
        <v>7</v>
      </c>
      <c r="U15" s="105"/>
      <c r="V15" s="106">
        <v>7</v>
      </c>
      <c r="W15" s="105">
        <v>7</v>
      </c>
      <c r="X15" s="105"/>
      <c r="Y15" s="106">
        <v>7</v>
      </c>
      <c r="Z15" s="123">
        <v>6.5</v>
      </c>
      <c r="AA15" s="124" t="s">
        <v>367</v>
      </c>
      <c r="AB15" s="105">
        <v>0</v>
      </c>
      <c r="AC15" s="105"/>
      <c r="AD15" s="106">
        <v>0</v>
      </c>
      <c r="AE15" s="105">
        <v>4</v>
      </c>
      <c r="AF15" s="105"/>
      <c r="AG15" s="106">
        <v>4</v>
      </c>
      <c r="AH15" s="105">
        <v>6</v>
      </c>
      <c r="AI15" s="105"/>
      <c r="AJ15" s="106">
        <v>6</v>
      </c>
      <c r="AK15" s="105">
        <v>7</v>
      </c>
      <c r="AL15" s="105"/>
      <c r="AM15" s="106">
        <v>7</v>
      </c>
      <c r="AN15" s="105">
        <v>5</v>
      </c>
      <c r="AO15" s="105"/>
      <c r="AP15" s="106">
        <v>5</v>
      </c>
      <c r="AQ15" s="105"/>
      <c r="AR15" s="105"/>
      <c r="AS15" s="106">
        <v>0</v>
      </c>
      <c r="AT15" s="123">
        <v>4.55</v>
      </c>
      <c r="AU15" s="124" t="s">
        <v>364</v>
      </c>
      <c r="AV15" s="212" t="s">
        <v>381</v>
      </c>
      <c r="AW15" s="211" t="s">
        <v>363</v>
      </c>
      <c r="AX15" s="211">
        <v>3</v>
      </c>
      <c r="AY15" s="211">
        <v>10</v>
      </c>
      <c r="AZ15" s="211" t="s">
        <v>359</v>
      </c>
    </row>
    <row r="16" spans="1:52" ht="20.25" customHeight="1">
      <c r="A16" s="84">
        <v>14</v>
      </c>
      <c r="B16" s="85" t="s">
        <v>76</v>
      </c>
      <c r="C16" s="86" t="s">
        <v>77</v>
      </c>
      <c r="D16" s="84" t="s">
        <v>75</v>
      </c>
      <c r="E16" s="87" t="s">
        <v>78</v>
      </c>
      <c r="F16" s="84" t="s">
        <v>79</v>
      </c>
      <c r="G16" s="88" t="s">
        <v>17</v>
      </c>
      <c r="H16" s="105">
        <v>6</v>
      </c>
      <c r="I16" s="105"/>
      <c r="J16" s="106">
        <v>6</v>
      </c>
      <c r="K16" s="105">
        <v>6</v>
      </c>
      <c r="L16" s="105"/>
      <c r="M16" s="106">
        <v>6</v>
      </c>
      <c r="N16" s="106">
        <v>6</v>
      </c>
      <c r="O16" s="105"/>
      <c r="P16" s="106">
        <v>6</v>
      </c>
      <c r="Q16" s="106">
        <v>7</v>
      </c>
      <c r="R16" s="105"/>
      <c r="S16" s="106">
        <v>7</v>
      </c>
      <c r="T16" s="105">
        <v>6</v>
      </c>
      <c r="U16" s="105"/>
      <c r="V16" s="106">
        <v>6</v>
      </c>
      <c r="W16" s="105">
        <v>7</v>
      </c>
      <c r="X16" s="105"/>
      <c r="Y16" s="106">
        <v>7</v>
      </c>
      <c r="Z16" s="123">
        <v>6.25</v>
      </c>
      <c r="AA16" s="124" t="s">
        <v>367</v>
      </c>
      <c r="AB16" s="105">
        <v>7</v>
      </c>
      <c r="AC16" s="105"/>
      <c r="AD16" s="106">
        <v>7</v>
      </c>
      <c r="AE16" s="105">
        <v>5</v>
      </c>
      <c r="AF16" s="105"/>
      <c r="AG16" s="106">
        <v>5</v>
      </c>
      <c r="AH16" s="105">
        <v>9</v>
      </c>
      <c r="AI16" s="105"/>
      <c r="AJ16" s="106">
        <v>9</v>
      </c>
      <c r="AK16" s="105">
        <v>6</v>
      </c>
      <c r="AL16" s="105"/>
      <c r="AM16" s="106">
        <v>6</v>
      </c>
      <c r="AN16" s="105">
        <v>1</v>
      </c>
      <c r="AO16" s="105"/>
      <c r="AP16" s="106">
        <v>1</v>
      </c>
      <c r="AQ16" s="105"/>
      <c r="AR16" s="105"/>
      <c r="AS16" s="106">
        <v>0</v>
      </c>
      <c r="AT16" s="123">
        <v>5.65</v>
      </c>
      <c r="AU16" s="124" t="s">
        <v>368</v>
      </c>
      <c r="AV16" s="212" t="s">
        <v>382</v>
      </c>
      <c r="AW16" s="211" t="s">
        <v>428</v>
      </c>
      <c r="AX16" s="211">
        <v>2</v>
      </c>
      <c r="AY16" s="211">
        <v>3</v>
      </c>
      <c r="AZ16" s="211" t="s">
        <v>359</v>
      </c>
    </row>
    <row r="17" spans="1:52" ht="20.25" customHeight="1">
      <c r="A17" s="84">
        <v>15</v>
      </c>
      <c r="B17" s="85" t="s">
        <v>81</v>
      </c>
      <c r="C17" s="86" t="s">
        <v>82</v>
      </c>
      <c r="D17" s="84" t="s">
        <v>80</v>
      </c>
      <c r="E17" s="87" t="s">
        <v>83</v>
      </c>
      <c r="F17" s="84" t="s">
        <v>84</v>
      </c>
      <c r="G17" s="88" t="s">
        <v>17</v>
      </c>
      <c r="H17" s="105">
        <v>4</v>
      </c>
      <c r="I17" s="105">
        <v>5</v>
      </c>
      <c r="J17" s="106">
        <v>5</v>
      </c>
      <c r="K17" s="105">
        <v>5</v>
      </c>
      <c r="L17" s="105"/>
      <c r="M17" s="106">
        <v>5</v>
      </c>
      <c r="N17" s="106">
        <v>3</v>
      </c>
      <c r="O17" s="105">
        <v>6</v>
      </c>
      <c r="P17" s="106">
        <v>6</v>
      </c>
      <c r="Q17" s="106">
        <v>3</v>
      </c>
      <c r="R17" s="105"/>
      <c r="S17" s="106">
        <v>3</v>
      </c>
      <c r="T17" s="105">
        <v>4</v>
      </c>
      <c r="U17" s="105">
        <v>4</v>
      </c>
      <c r="V17" s="106">
        <v>4</v>
      </c>
      <c r="W17" s="105">
        <v>5</v>
      </c>
      <c r="X17" s="105"/>
      <c r="Y17" s="106">
        <v>5</v>
      </c>
      <c r="Z17" s="123">
        <v>4.5</v>
      </c>
      <c r="AA17" s="124" t="s">
        <v>364</v>
      </c>
      <c r="AB17" s="105">
        <v>0</v>
      </c>
      <c r="AC17" s="105"/>
      <c r="AD17" s="106">
        <v>0</v>
      </c>
      <c r="AE17" s="105">
        <v>0</v>
      </c>
      <c r="AF17" s="105"/>
      <c r="AG17" s="106">
        <v>0</v>
      </c>
      <c r="AH17" s="105">
        <v>0</v>
      </c>
      <c r="AI17" s="105"/>
      <c r="AJ17" s="106">
        <v>0</v>
      </c>
      <c r="AK17" s="105">
        <v>0</v>
      </c>
      <c r="AL17" s="105"/>
      <c r="AM17" s="106">
        <v>0</v>
      </c>
      <c r="AN17" s="105">
        <v>0</v>
      </c>
      <c r="AO17" s="105"/>
      <c r="AP17" s="106">
        <v>0</v>
      </c>
      <c r="AQ17" s="105"/>
      <c r="AR17" s="105"/>
      <c r="AS17" s="106">
        <v>0</v>
      </c>
      <c r="AT17" s="123">
        <v>0</v>
      </c>
      <c r="AU17" s="124" t="s">
        <v>361</v>
      </c>
      <c r="AV17" s="212" t="s">
        <v>383</v>
      </c>
      <c r="AW17" s="211" t="s">
        <v>361</v>
      </c>
      <c r="AX17" s="211">
        <v>8</v>
      </c>
      <c r="AY17" s="211">
        <v>31</v>
      </c>
      <c r="AZ17" s="211" t="s">
        <v>362</v>
      </c>
    </row>
    <row r="18" spans="1:52" ht="20.25" customHeight="1">
      <c r="A18" s="84">
        <v>16</v>
      </c>
      <c r="B18" s="85" t="s">
        <v>86</v>
      </c>
      <c r="C18" s="86" t="s">
        <v>82</v>
      </c>
      <c r="D18" s="84" t="s">
        <v>85</v>
      </c>
      <c r="E18" s="87" t="s">
        <v>87</v>
      </c>
      <c r="F18" s="84" t="s">
        <v>88</v>
      </c>
      <c r="G18" s="88" t="s">
        <v>17</v>
      </c>
      <c r="H18" s="105">
        <v>2</v>
      </c>
      <c r="I18" s="105"/>
      <c r="J18" s="106">
        <v>2</v>
      </c>
      <c r="K18" s="105">
        <v>3</v>
      </c>
      <c r="L18" s="105"/>
      <c r="M18" s="106">
        <v>3</v>
      </c>
      <c r="N18" s="106">
        <v>3</v>
      </c>
      <c r="O18" s="105"/>
      <c r="P18" s="106">
        <v>3</v>
      </c>
      <c r="Q18" s="106">
        <v>0</v>
      </c>
      <c r="R18" s="105"/>
      <c r="S18" s="106">
        <v>0</v>
      </c>
      <c r="T18" s="105">
        <v>1</v>
      </c>
      <c r="U18" s="105"/>
      <c r="V18" s="106">
        <v>1</v>
      </c>
      <c r="W18" s="105">
        <v>0</v>
      </c>
      <c r="X18" s="105"/>
      <c r="Y18" s="106">
        <v>0</v>
      </c>
      <c r="Z18" s="123">
        <v>1.65</v>
      </c>
      <c r="AA18" s="124" t="s">
        <v>361</v>
      </c>
      <c r="AB18" s="105">
        <v>0</v>
      </c>
      <c r="AC18" s="105"/>
      <c r="AD18" s="106">
        <v>0</v>
      </c>
      <c r="AE18" s="105">
        <v>0</v>
      </c>
      <c r="AF18" s="105"/>
      <c r="AG18" s="106">
        <v>0</v>
      </c>
      <c r="AH18" s="105">
        <v>0</v>
      </c>
      <c r="AI18" s="105"/>
      <c r="AJ18" s="106">
        <v>0</v>
      </c>
      <c r="AK18" s="105">
        <v>0</v>
      </c>
      <c r="AL18" s="105"/>
      <c r="AM18" s="106">
        <v>0</v>
      </c>
      <c r="AN18" s="105">
        <v>0</v>
      </c>
      <c r="AO18" s="105"/>
      <c r="AP18" s="106">
        <v>0</v>
      </c>
      <c r="AQ18" s="105"/>
      <c r="AR18" s="105"/>
      <c r="AS18" s="106">
        <v>0</v>
      </c>
      <c r="AT18" s="123">
        <v>0</v>
      </c>
      <c r="AU18" s="124" t="s">
        <v>361</v>
      </c>
      <c r="AV18" s="212" t="s">
        <v>384</v>
      </c>
      <c r="AW18" s="211" t="s">
        <v>361</v>
      </c>
      <c r="AX18" s="211">
        <v>12</v>
      </c>
      <c r="AY18" s="211">
        <v>42</v>
      </c>
      <c r="AZ18" s="211" t="s">
        <v>362</v>
      </c>
    </row>
    <row r="19" spans="1:52" ht="20.25" customHeight="1">
      <c r="A19" s="84">
        <v>17</v>
      </c>
      <c r="B19" s="85" t="s">
        <v>90</v>
      </c>
      <c r="C19" s="86" t="s">
        <v>91</v>
      </c>
      <c r="D19" s="84" t="s">
        <v>89</v>
      </c>
      <c r="E19" s="87" t="s">
        <v>87</v>
      </c>
      <c r="F19" s="84" t="s">
        <v>57</v>
      </c>
      <c r="G19" s="88" t="s">
        <v>17</v>
      </c>
      <c r="H19" s="105">
        <v>8</v>
      </c>
      <c r="I19" s="105"/>
      <c r="J19" s="106">
        <v>8</v>
      </c>
      <c r="K19" s="105">
        <v>7</v>
      </c>
      <c r="L19" s="105"/>
      <c r="M19" s="106">
        <v>7</v>
      </c>
      <c r="N19" s="106">
        <v>7</v>
      </c>
      <c r="O19" s="105"/>
      <c r="P19" s="106">
        <v>7</v>
      </c>
      <c r="Q19" s="106">
        <v>8</v>
      </c>
      <c r="R19" s="105"/>
      <c r="S19" s="106">
        <v>8</v>
      </c>
      <c r="T19" s="105">
        <v>8</v>
      </c>
      <c r="U19" s="105"/>
      <c r="V19" s="106">
        <v>8</v>
      </c>
      <c r="W19" s="105">
        <v>7</v>
      </c>
      <c r="X19" s="105"/>
      <c r="Y19" s="106">
        <v>7</v>
      </c>
      <c r="Z19" s="123">
        <v>7.65</v>
      </c>
      <c r="AA19" s="124" t="s">
        <v>360</v>
      </c>
      <c r="AB19" s="105">
        <v>7</v>
      </c>
      <c r="AC19" s="105"/>
      <c r="AD19" s="106">
        <v>7</v>
      </c>
      <c r="AE19" s="105">
        <v>7</v>
      </c>
      <c r="AF19" s="105"/>
      <c r="AG19" s="106">
        <v>7</v>
      </c>
      <c r="AH19" s="105">
        <v>10</v>
      </c>
      <c r="AI19" s="105"/>
      <c r="AJ19" s="106">
        <v>10</v>
      </c>
      <c r="AK19" s="105">
        <v>6</v>
      </c>
      <c r="AL19" s="105"/>
      <c r="AM19" s="106">
        <v>6</v>
      </c>
      <c r="AN19" s="105">
        <v>7</v>
      </c>
      <c r="AO19" s="105"/>
      <c r="AP19" s="106">
        <v>7</v>
      </c>
      <c r="AQ19" s="105"/>
      <c r="AR19" s="105"/>
      <c r="AS19" s="106">
        <v>0</v>
      </c>
      <c r="AT19" s="123">
        <v>7.35</v>
      </c>
      <c r="AU19" s="124" t="s">
        <v>360</v>
      </c>
      <c r="AV19" s="212" t="s">
        <v>385</v>
      </c>
      <c r="AW19" s="211" t="s">
        <v>360</v>
      </c>
      <c r="AX19" s="211">
        <v>1</v>
      </c>
      <c r="AY19" s="211">
        <v>0</v>
      </c>
      <c r="AZ19" s="211" t="s">
        <v>359</v>
      </c>
    </row>
    <row r="20" spans="1:52" ht="20.25" customHeight="1">
      <c r="A20" s="84">
        <v>18</v>
      </c>
      <c r="B20" s="85" t="s">
        <v>93</v>
      </c>
      <c r="C20" s="86" t="s">
        <v>94</v>
      </c>
      <c r="D20" s="84" t="s">
        <v>92</v>
      </c>
      <c r="E20" s="87" t="s">
        <v>95</v>
      </c>
      <c r="F20" s="84" t="s">
        <v>88</v>
      </c>
      <c r="G20" s="88" t="s">
        <v>17</v>
      </c>
      <c r="H20" s="105">
        <v>8</v>
      </c>
      <c r="I20" s="105"/>
      <c r="J20" s="106">
        <v>8</v>
      </c>
      <c r="K20" s="105">
        <v>7</v>
      </c>
      <c r="L20" s="105"/>
      <c r="M20" s="106">
        <v>7</v>
      </c>
      <c r="N20" s="106">
        <v>7</v>
      </c>
      <c r="O20" s="105"/>
      <c r="P20" s="106">
        <v>7</v>
      </c>
      <c r="Q20" s="106">
        <v>7</v>
      </c>
      <c r="R20" s="105"/>
      <c r="S20" s="106">
        <v>7</v>
      </c>
      <c r="T20" s="105">
        <v>6</v>
      </c>
      <c r="U20" s="105"/>
      <c r="V20" s="106">
        <v>6</v>
      </c>
      <c r="W20" s="105">
        <v>8</v>
      </c>
      <c r="X20" s="105"/>
      <c r="Y20" s="106">
        <v>8</v>
      </c>
      <c r="Z20" s="123">
        <v>7</v>
      </c>
      <c r="AA20" s="124" t="s">
        <v>360</v>
      </c>
      <c r="AB20" s="105">
        <v>6</v>
      </c>
      <c r="AC20" s="105"/>
      <c r="AD20" s="106">
        <v>6</v>
      </c>
      <c r="AE20" s="105">
        <v>4</v>
      </c>
      <c r="AF20" s="105"/>
      <c r="AG20" s="106">
        <v>4</v>
      </c>
      <c r="AH20" s="105">
        <v>6</v>
      </c>
      <c r="AI20" s="105"/>
      <c r="AJ20" s="106">
        <v>6</v>
      </c>
      <c r="AK20" s="105">
        <v>7</v>
      </c>
      <c r="AL20" s="105"/>
      <c r="AM20" s="106">
        <v>7</v>
      </c>
      <c r="AN20" s="105">
        <v>5</v>
      </c>
      <c r="AO20" s="105"/>
      <c r="AP20" s="106">
        <v>5</v>
      </c>
      <c r="AQ20" s="105"/>
      <c r="AR20" s="105"/>
      <c r="AS20" s="106">
        <v>0</v>
      </c>
      <c r="AT20" s="123">
        <v>5.75</v>
      </c>
      <c r="AU20" s="124" t="s">
        <v>368</v>
      </c>
      <c r="AV20" s="212" t="s">
        <v>386</v>
      </c>
      <c r="AW20" s="211" t="s">
        <v>428</v>
      </c>
      <c r="AX20" s="211">
        <v>2</v>
      </c>
      <c r="AY20" s="211">
        <v>5</v>
      </c>
      <c r="AZ20" s="211" t="s">
        <v>359</v>
      </c>
    </row>
    <row r="21" spans="1:52" ht="20.25" customHeight="1">
      <c r="A21" s="84">
        <v>19</v>
      </c>
      <c r="B21" s="85" t="s">
        <v>97</v>
      </c>
      <c r="C21" s="86" t="s">
        <v>94</v>
      </c>
      <c r="D21" s="84" t="s">
        <v>96</v>
      </c>
      <c r="E21" s="87" t="s">
        <v>95</v>
      </c>
      <c r="F21" s="84" t="s">
        <v>23</v>
      </c>
      <c r="G21" s="88" t="s">
        <v>17</v>
      </c>
      <c r="H21" s="105">
        <v>5</v>
      </c>
      <c r="I21" s="105"/>
      <c r="J21" s="106">
        <v>5</v>
      </c>
      <c r="K21" s="105">
        <v>6</v>
      </c>
      <c r="L21" s="105"/>
      <c r="M21" s="106">
        <v>6</v>
      </c>
      <c r="N21" s="106">
        <v>4</v>
      </c>
      <c r="O21" s="105">
        <v>8</v>
      </c>
      <c r="P21" s="106">
        <v>8</v>
      </c>
      <c r="Q21" s="106">
        <v>6</v>
      </c>
      <c r="R21" s="105"/>
      <c r="S21" s="106">
        <v>6</v>
      </c>
      <c r="T21" s="105">
        <v>7</v>
      </c>
      <c r="U21" s="105"/>
      <c r="V21" s="106">
        <v>7</v>
      </c>
      <c r="W21" s="105">
        <v>7</v>
      </c>
      <c r="X21" s="105"/>
      <c r="Y21" s="106">
        <v>7</v>
      </c>
      <c r="Z21" s="123">
        <v>6.4</v>
      </c>
      <c r="AA21" s="124" t="s">
        <v>367</v>
      </c>
      <c r="AB21" s="105">
        <v>7</v>
      </c>
      <c r="AC21" s="105"/>
      <c r="AD21" s="106">
        <v>7</v>
      </c>
      <c r="AE21" s="105">
        <v>5</v>
      </c>
      <c r="AF21" s="105"/>
      <c r="AG21" s="106">
        <v>5</v>
      </c>
      <c r="AH21" s="105">
        <v>7</v>
      </c>
      <c r="AI21" s="105"/>
      <c r="AJ21" s="106">
        <v>7</v>
      </c>
      <c r="AK21" s="105">
        <v>6</v>
      </c>
      <c r="AL21" s="105"/>
      <c r="AM21" s="106">
        <v>6</v>
      </c>
      <c r="AN21" s="105">
        <v>3</v>
      </c>
      <c r="AO21" s="105"/>
      <c r="AP21" s="106">
        <v>3</v>
      </c>
      <c r="AQ21" s="105"/>
      <c r="AR21" s="105"/>
      <c r="AS21" s="106">
        <v>0</v>
      </c>
      <c r="AT21" s="123">
        <v>5.65</v>
      </c>
      <c r="AU21" s="124" t="s">
        <v>368</v>
      </c>
      <c r="AV21" s="212" t="s">
        <v>370</v>
      </c>
      <c r="AW21" s="211" t="s">
        <v>428</v>
      </c>
      <c r="AX21" s="211">
        <v>2</v>
      </c>
      <c r="AY21" s="211">
        <v>3</v>
      </c>
      <c r="AZ21" s="211" t="s">
        <v>359</v>
      </c>
    </row>
    <row r="22" spans="1:52" ht="20.25" customHeight="1">
      <c r="A22" s="84">
        <v>20</v>
      </c>
      <c r="B22" s="85" t="s">
        <v>99</v>
      </c>
      <c r="C22" s="86" t="s">
        <v>94</v>
      </c>
      <c r="D22" s="84" t="s">
        <v>98</v>
      </c>
      <c r="E22" s="87" t="s">
        <v>83</v>
      </c>
      <c r="F22" s="84" t="s">
        <v>100</v>
      </c>
      <c r="G22" s="88" t="s">
        <v>17</v>
      </c>
      <c r="H22" s="105">
        <v>7</v>
      </c>
      <c r="I22" s="105"/>
      <c r="J22" s="106">
        <v>7</v>
      </c>
      <c r="K22" s="105">
        <v>7</v>
      </c>
      <c r="L22" s="105"/>
      <c r="M22" s="106">
        <v>7</v>
      </c>
      <c r="N22" s="106">
        <v>5</v>
      </c>
      <c r="O22" s="105"/>
      <c r="P22" s="106">
        <v>5</v>
      </c>
      <c r="Q22" s="106">
        <v>5</v>
      </c>
      <c r="R22" s="105"/>
      <c r="S22" s="106">
        <v>5</v>
      </c>
      <c r="T22" s="105">
        <v>6</v>
      </c>
      <c r="U22" s="105"/>
      <c r="V22" s="106">
        <v>6</v>
      </c>
      <c r="W22" s="105">
        <v>7</v>
      </c>
      <c r="X22" s="105"/>
      <c r="Y22" s="106">
        <v>7</v>
      </c>
      <c r="Z22" s="123">
        <v>5.9</v>
      </c>
      <c r="AA22" s="124" t="s">
        <v>368</v>
      </c>
      <c r="AB22" s="105">
        <v>6</v>
      </c>
      <c r="AC22" s="105"/>
      <c r="AD22" s="106">
        <v>6</v>
      </c>
      <c r="AE22" s="105">
        <v>6</v>
      </c>
      <c r="AF22" s="105"/>
      <c r="AG22" s="106">
        <v>6</v>
      </c>
      <c r="AH22" s="105">
        <v>7</v>
      </c>
      <c r="AI22" s="105"/>
      <c r="AJ22" s="106">
        <v>7</v>
      </c>
      <c r="AK22" s="105">
        <v>3</v>
      </c>
      <c r="AL22" s="105"/>
      <c r="AM22" s="106">
        <v>3</v>
      </c>
      <c r="AN22" s="105">
        <v>5</v>
      </c>
      <c r="AO22" s="105"/>
      <c r="AP22" s="106">
        <v>5</v>
      </c>
      <c r="AQ22" s="105"/>
      <c r="AR22" s="105"/>
      <c r="AS22" s="106">
        <v>0</v>
      </c>
      <c r="AT22" s="123">
        <v>5.25</v>
      </c>
      <c r="AU22" s="124" t="s">
        <v>368</v>
      </c>
      <c r="AV22" s="212" t="s">
        <v>387</v>
      </c>
      <c r="AW22" s="211" t="s">
        <v>363</v>
      </c>
      <c r="AX22" s="211">
        <v>2</v>
      </c>
      <c r="AY22" s="211">
        <v>5</v>
      </c>
      <c r="AZ22" s="211" t="s">
        <v>359</v>
      </c>
    </row>
    <row r="23" spans="1:52" ht="20.25" customHeight="1">
      <c r="A23" s="84">
        <v>21</v>
      </c>
      <c r="B23" s="85" t="s">
        <v>102</v>
      </c>
      <c r="C23" s="86" t="s">
        <v>103</v>
      </c>
      <c r="D23" s="84" t="s">
        <v>101</v>
      </c>
      <c r="E23" s="87" t="s">
        <v>104</v>
      </c>
      <c r="F23" s="84" t="s">
        <v>105</v>
      </c>
      <c r="G23" s="88" t="s">
        <v>17</v>
      </c>
      <c r="H23" s="105">
        <v>6</v>
      </c>
      <c r="I23" s="105"/>
      <c r="J23" s="106">
        <v>6</v>
      </c>
      <c r="K23" s="105">
        <v>6</v>
      </c>
      <c r="L23" s="105"/>
      <c r="M23" s="106">
        <v>6</v>
      </c>
      <c r="N23" s="106">
        <v>5</v>
      </c>
      <c r="O23" s="105"/>
      <c r="P23" s="106">
        <v>5</v>
      </c>
      <c r="Q23" s="106">
        <v>3</v>
      </c>
      <c r="R23" s="105"/>
      <c r="S23" s="106">
        <v>3</v>
      </c>
      <c r="T23" s="105">
        <v>6</v>
      </c>
      <c r="U23" s="105"/>
      <c r="V23" s="106">
        <v>6</v>
      </c>
      <c r="W23" s="105">
        <v>8</v>
      </c>
      <c r="X23" s="105"/>
      <c r="Y23" s="106">
        <v>8</v>
      </c>
      <c r="Z23" s="123">
        <v>5.05</v>
      </c>
      <c r="AA23" s="124" t="s">
        <v>368</v>
      </c>
      <c r="AB23" s="105">
        <v>7</v>
      </c>
      <c r="AC23" s="105"/>
      <c r="AD23" s="106">
        <v>7</v>
      </c>
      <c r="AE23" s="105">
        <v>5</v>
      </c>
      <c r="AF23" s="105"/>
      <c r="AG23" s="106">
        <v>5</v>
      </c>
      <c r="AH23" s="105">
        <v>8</v>
      </c>
      <c r="AI23" s="105"/>
      <c r="AJ23" s="106">
        <v>8</v>
      </c>
      <c r="AK23" s="105">
        <v>6</v>
      </c>
      <c r="AL23" s="105"/>
      <c r="AM23" s="106">
        <v>6</v>
      </c>
      <c r="AN23" s="105">
        <v>8</v>
      </c>
      <c r="AO23" s="105"/>
      <c r="AP23" s="106">
        <v>8</v>
      </c>
      <c r="AQ23" s="105"/>
      <c r="AR23" s="105"/>
      <c r="AS23" s="106">
        <v>0</v>
      </c>
      <c r="AT23" s="123">
        <v>6.85</v>
      </c>
      <c r="AU23" s="124" t="s">
        <v>367</v>
      </c>
      <c r="AV23" s="212" t="s">
        <v>388</v>
      </c>
      <c r="AW23" s="211" t="s">
        <v>363</v>
      </c>
      <c r="AX23" s="211">
        <v>2</v>
      </c>
      <c r="AY23" s="211">
        <v>5</v>
      </c>
      <c r="AZ23" s="211" t="s">
        <v>359</v>
      </c>
    </row>
    <row r="24" spans="1:52" ht="20.25" customHeight="1">
      <c r="A24" s="84">
        <v>22</v>
      </c>
      <c r="B24" s="85" t="s">
        <v>107</v>
      </c>
      <c r="C24" s="86" t="s">
        <v>103</v>
      </c>
      <c r="D24" s="84" t="s">
        <v>106</v>
      </c>
      <c r="E24" s="87" t="s">
        <v>108</v>
      </c>
      <c r="F24" s="84" t="s">
        <v>109</v>
      </c>
      <c r="G24" s="88" t="s">
        <v>17</v>
      </c>
      <c r="H24" s="105">
        <v>4</v>
      </c>
      <c r="I24" s="105">
        <v>7</v>
      </c>
      <c r="J24" s="106">
        <v>7</v>
      </c>
      <c r="K24" s="105">
        <v>6</v>
      </c>
      <c r="L24" s="105"/>
      <c r="M24" s="106">
        <v>6</v>
      </c>
      <c r="N24" s="106">
        <v>7</v>
      </c>
      <c r="O24" s="105"/>
      <c r="P24" s="106">
        <v>7</v>
      </c>
      <c r="Q24" s="106">
        <v>7</v>
      </c>
      <c r="R24" s="105"/>
      <c r="S24" s="106">
        <v>7</v>
      </c>
      <c r="T24" s="105">
        <v>6</v>
      </c>
      <c r="U24" s="105"/>
      <c r="V24" s="106">
        <v>6</v>
      </c>
      <c r="W24" s="105">
        <v>6</v>
      </c>
      <c r="X24" s="105"/>
      <c r="Y24" s="106">
        <v>6</v>
      </c>
      <c r="Z24" s="123">
        <v>6.65</v>
      </c>
      <c r="AA24" s="124" t="s">
        <v>367</v>
      </c>
      <c r="AB24" s="105">
        <v>6</v>
      </c>
      <c r="AC24" s="105"/>
      <c r="AD24" s="106">
        <v>6</v>
      </c>
      <c r="AE24" s="105">
        <v>6</v>
      </c>
      <c r="AF24" s="105"/>
      <c r="AG24" s="106">
        <v>6</v>
      </c>
      <c r="AH24" s="105">
        <v>7</v>
      </c>
      <c r="AI24" s="105"/>
      <c r="AJ24" s="106">
        <v>7</v>
      </c>
      <c r="AK24" s="105">
        <v>3</v>
      </c>
      <c r="AL24" s="105"/>
      <c r="AM24" s="106">
        <v>3</v>
      </c>
      <c r="AN24" s="105">
        <v>3</v>
      </c>
      <c r="AO24" s="105"/>
      <c r="AP24" s="106">
        <v>3</v>
      </c>
      <c r="AQ24" s="105"/>
      <c r="AR24" s="105"/>
      <c r="AS24" s="106">
        <v>0</v>
      </c>
      <c r="AT24" s="123">
        <v>4.85</v>
      </c>
      <c r="AU24" s="124" t="s">
        <v>364</v>
      </c>
      <c r="AV24" s="212" t="s">
        <v>376</v>
      </c>
      <c r="AW24" s="211" t="s">
        <v>363</v>
      </c>
      <c r="AX24" s="211">
        <v>3</v>
      </c>
      <c r="AY24" s="211">
        <v>8</v>
      </c>
      <c r="AZ24" s="211" t="s">
        <v>359</v>
      </c>
    </row>
    <row r="25" spans="1:52" ht="20.25" customHeight="1">
      <c r="A25" s="84">
        <v>23</v>
      </c>
      <c r="B25" s="85" t="s">
        <v>111</v>
      </c>
      <c r="C25" s="86" t="s">
        <v>112</v>
      </c>
      <c r="D25" s="84" t="s">
        <v>110</v>
      </c>
      <c r="E25" s="87" t="s">
        <v>113</v>
      </c>
      <c r="F25" s="84" t="s">
        <v>114</v>
      </c>
      <c r="G25" s="88" t="s">
        <v>17</v>
      </c>
      <c r="H25" s="105">
        <v>6</v>
      </c>
      <c r="I25" s="84"/>
      <c r="J25" s="106">
        <v>6</v>
      </c>
      <c r="K25" s="105">
        <v>6</v>
      </c>
      <c r="L25" s="84"/>
      <c r="M25" s="106">
        <v>6</v>
      </c>
      <c r="N25" s="106">
        <v>3</v>
      </c>
      <c r="O25" s="84">
        <v>7</v>
      </c>
      <c r="P25" s="106">
        <v>7</v>
      </c>
      <c r="Q25" s="106">
        <v>8</v>
      </c>
      <c r="R25" s="84"/>
      <c r="S25" s="106">
        <v>8</v>
      </c>
      <c r="T25" s="105">
        <v>4</v>
      </c>
      <c r="U25" s="84">
        <v>5</v>
      </c>
      <c r="V25" s="106">
        <v>5</v>
      </c>
      <c r="W25" s="105">
        <v>5</v>
      </c>
      <c r="X25" s="84"/>
      <c r="Y25" s="106">
        <v>5</v>
      </c>
      <c r="Z25" s="123">
        <v>6.5</v>
      </c>
      <c r="AA25" s="124" t="s">
        <v>367</v>
      </c>
      <c r="AB25" s="105">
        <v>3</v>
      </c>
      <c r="AC25" s="84"/>
      <c r="AD25" s="106">
        <v>3</v>
      </c>
      <c r="AE25" s="105">
        <v>5</v>
      </c>
      <c r="AF25" s="84"/>
      <c r="AG25" s="106">
        <v>5</v>
      </c>
      <c r="AH25" s="105">
        <v>8</v>
      </c>
      <c r="AI25" s="84"/>
      <c r="AJ25" s="106">
        <v>8</v>
      </c>
      <c r="AK25" s="105">
        <v>6</v>
      </c>
      <c r="AL25" s="84"/>
      <c r="AM25" s="106">
        <v>6</v>
      </c>
      <c r="AN25" s="105">
        <v>3</v>
      </c>
      <c r="AO25" s="84"/>
      <c r="AP25" s="106">
        <v>3</v>
      </c>
      <c r="AQ25" s="105"/>
      <c r="AR25" s="84"/>
      <c r="AS25" s="106">
        <v>0</v>
      </c>
      <c r="AT25" s="123">
        <v>5.05</v>
      </c>
      <c r="AU25" s="124" t="s">
        <v>368</v>
      </c>
      <c r="AV25" s="212" t="s">
        <v>389</v>
      </c>
      <c r="AW25" s="211" t="s">
        <v>363</v>
      </c>
      <c r="AX25" s="211">
        <v>3</v>
      </c>
      <c r="AY25" s="211">
        <v>8</v>
      </c>
      <c r="AZ25" s="211" t="s">
        <v>359</v>
      </c>
    </row>
    <row r="26" spans="1:52" ht="20.25" customHeight="1">
      <c r="A26" s="84">
        <v>24</v>
      </c>
      <c r="B26" s="85" t="s">
        <v>116</v>
      </c>
      <c r="C26" s="86" t="s">
        <v>112</v>
      </c>
      <c r="D26" s="84" t="s">
        <v>115</v>
      </c>
      <c r="E26" s="87" t="s">
        <v>117</v>
      </c>
      <c r="F26" s="84" t="s">
        <v>23</v>
      </c>
      <c r="G26" s="88" t="s">
        <v>17</v>
      </c>
      <c r="H26" s="105">
        <v>6</v>
      </c>
      <c r="I26" s="84"/>
      <c r="J26" s="106">
        <v>6</v>
      </c>
      <c r="K26" s="105">
        <v>7</v>
      </c>
      <c r="L26" s="84"/>
      <c r="M26" s="106">
        <v>7</v>
      </c>
      <c r="N26" s="106">
        <v>4</v>
      </c>
      <c r="O26" s="84">
        <v>7</v>
      </c>
      <c r="P26" s="106">
        <v>7</v>
      </c>
      <c r="Q26" s="106">
        <v>6</v>
      </c>
      <c r="R26" s="84"/>
      <c r="S26" s="106">
        <v>6</v>
      </c>
      <c r="T26" s="105">
        <v>6</v>
      </c>
      <c r="U26" s="84"/>
      <c r="V26" s="106">
        <v>6</v>
      </c>
      <c r="W26" s="105">
        <v>5</v>
      </c>
      <c r="X26" s="84"/>
      <c r="Y26" s="106">
        <v>5</v>
      </c>
      <c r="Z26" s="123">
        <v>6.35</v>
      </c>
      <c r="AA26" s="124" t="s">
        <v>367</v>
      </c>
      <c r="AB26" s="105">
        <v>6</v>
      </c>
      <c r="AC26" s="84"/>
      <c r="AD26" s="106">
        <v>6</v>
      </c>
      <c r="AE26" s="105">
        <v>6</v>
      </c>
      <c r="AF26" s="84"/>
      <c r="AG26" s="106">
        <v>6</v>
      </c>
      <c r="AH26" s="105">
        <v>8</v>
      </c>
      <c r="AI26" s="84"/>
      <c r="AJ26" s="106">
        <v>8</v>
      </c>
      <c r="AK26" s="105">
        <v>7</v>
      </c>
      <c r="AL26" s="84"/>
      <c r="AM26" s="106">
        <v>7</v>
      </c>
      <c r="AN26" s="105">
        <v>3</v>
      </c>
      <c r="AO26" s="84"/>
      <c r="AP26" s="106">
        <v>3</v>
      </c>
      <c r="AQ26" s="105"/>
      <c r="AR26" s="84"/>
      <c r="AS26" s="106">
        <v>0</v>
      </c>
      <c r="AT26" s="123">
        <v>6.05</v>
      </c>
      <c r="AU26" s="124" t="s">
        <v>367</v>
      </c>
      <c r="AV26" s="212" t="s">
        <v>390</v>
      </c>
      <c r="AW26" s="211" t="s">
        <v>428</v>
      </c>
      <c r="AX26" s="211">
        <v>2</v>
      </c>
      <c r="AY26" s="211">
        <v>3</v>
      </c>
      <c r="AZ26" s="211" t="s">
        <v>359</v>
      </c>
    </row>
    <row r="27" spans="1:52" ht="20.25" customHeight="1">
      <c r="A27" s="84">
        <v>25</v>
      </c>
      <c r="B27" s="85" t="s">
        <v>119</v>
      </c>
      <c r="C27" s="86" t="s">
        <v>120</v>
      </c>
      <c r="D27" s="84" t="s">
        <v>118</v>
      </c>
      <c r="E27" s="87" t="s">
        <v>121</v>
      </c>
      <c r="F27" s="84" t="s">
        <v>57</v>
      </c>
      <c r="G27" s="88" t="s">
        <v>17</v>
      </c>
      <c r="H27" s="105">
        <v>6</v>
      </c>
      <c r="I27" s="84"/>
      <c r="J27" s="106">
        <v>6</v>
      </c>
      <c r="K27" s="105">
        <v>7</v>
      </c>
      <c r="L27" s="84"/>
      <c r="M27" s="106">
        <v>7</v>
      </c>
      <c r="N27" s="106">
        <v>5</v>
      </c>
      <c r="O27" s="84"/>
      <c r="P27" s="106">
        <v>5</v>
      </c>
      <c r="Q27" s="106">
        <v>6</v>
      </c>
      <c r="R27" s="84"/>
      <c r="S27" s="106">
        <v>6</v>
      </c>
      <c r="T27" s="105">
        <v>7</v>
      </c>
      <c r="U27" s="84"/>
      <c r="V27" s="106">
        <v>7</v>
      </c>
      <c r="W27" s="105">
        <v>6</v>
      </c>
      <c r="X27" s="84"/>
      <c r="Y27" s="106">
        <v>6</v>
      </c>
      <c r="Z27" s="123">
        <v>6.15</v>
      </c>
      <c r="AA27" s="124" t="s">
        <v>367</v>
      </c>
      <c r="AB27" s="105">
        <v>6</v>
      </c>
      <c r="AC27" s="84"/>
      <c r="AD27" s="106">
        <v>6</v>
      </c>
      <c r="AE27" s="105">
        <v>8</v>
      </c>
      <c r="AF27" s="84"/>
      <c r="AG27" s="106">
        <v>8</v>
      </c>
      <c r="AH27" s="105">
        <v>9</v>
      </c>
      <c r="AI27" s="84"/>
      <c r="AJ27" s="106">
        <v>9</v>
      </c>
      <c r="AK27" s="105">
        <v>7</v>
      </c>
      <c r="AL27" s="84"/>
      <c r="AM27" s="106">
        <v>7</v>
      </c>
      <c r="AN27" s="105">
        <v>6</v>
      </c>
      <c r="AO27" s="84"/>
      <c r="AP27" s="106">
        <v>6</v>
      </c>
      <c r="AQ27" s="105"/>
      <c r="AR27" s="84"/>
      <c r="AS27" s="106">
        <v>0</v>
      </c>
      <c r="AT27" s="123">
        <v>7.15</v>
      </c>
      <c r="AU27" s="124" t="s">
        <v>360</v>
      </c>
      <c r="AV27" s="212" t="s">
        <v>391</v>
      </c>
      <c r="AW27" s="211" t="s">
        <v>428</v>
      </c>
      <c r="AX27" s="211">
        <v>1</v>
      </c>
      <c r="AY27" s="211">
        <v>0</v>
      </c>
      <c r="AZ27" s="211" t="s">
        <v>359</v>
      </c>
    </row>
    <row r="28" spans="1:52" ht="20.25" customHeight="1">
      <c r="A28" s="84">
        <v>26</v>
      </c>
      <c r="B28" s="85" t="s">
        <v>123</v>
      </c>
      <c r="C28" s="86" t="s">
        <v>120</v>
      </c>
      <c r="D28" s="84" t="s">
        <v>122</v>
      </c>
      <c r="E28" s="87" t="s">
        <v>124</v>
      </c>
      <c r="F28" s="84" t="s">
        <v>57</v>
      </c>
      <c r="G28" s="88" t="s">
        <v>17</v>
      </c>
      <c r="H28" s="105">
        <v>7</v>
      </c>
      <c r="I28" s="84"/>
      <c r="J28" s="106">
        <v>7</v>
      </c>
      <c r="K28" s="105">
        <v>7</v>
      </c>
      <c r="L28" s="84"/>
      <c r="M28" s="106">
        <v>7</v>
      </c>
      <c r="N28" s="106">
        <v>5</v>
      </c>
      <c r="O28" s="84"/>
      <c r="P28" s="106">
        <v>5</v>
      </c>
      <c r="Q28" s="106">
        <v>6</v>
      </c>
      <c r="R28" s="84"/>
      <c r="S28" s="106">
        <v>6</v>
      </c>
      <c r="T28" s="105">
        <v>6</v>
      </c>
      <c r="U28" s="84"/>
      <c r="V28" s="106">
        <v>6</v>
      </c>
      <c r="W28" s="105">
        <v>7</v>
      </c>
      <c r="X28" s="84"/>
      <c r="Y28" s="106">
        <v>7</v>
      </c>
      <c r="Z28" s="123">
        <v>6.15</v>
      </c>
      <c r="AA28" s="124" t="s">
        <v>367</v>
      </c>
      <c r="AB28" s="105">
        <v>6</v>
      </c>
      <c r="AC28" s="84"/>
      <c r="AD28" s="106">
        <v>6</v>
      </c>
      <c r="AE28" s="105">
        <v>7</v>
      </c>
      <c r="AF28" s="84"/>
      <c r="AG28" s="106">
        <v>7</v>
      </c>
      <c r="AH28" s="105">
        <v>8</v>
      </c>
      <c r="AI28" s="84"/>
      <c r="AJ28" s="106">
        <v>8</v>
      </c>
      <c r="AK28" s="105">
        <v>6</v>
      </c>
      <c r="AL28" s="84"/>
      <c r="AM28" s="106">
        <v>6</v>
      </c>
      <c r="AN28" s="105">
        <v>5</v>
      </c>
      <c r="AO28" s="84"/>
      <c r="AP28" s="106">
        <v>5</v>
      </c>
      <c r="AQ28" s="105"/>
      <c r="AR28" s="84"/>
      <c r="AS28" s="106">
        <v>0</v>
      </c>
      <c r="AT28" s="123">
        <v>6.35</v>
      </c>
      <c r="AU28" s="124" t="s">
        <v>367</v>
      </c>
      <c r="AV28" s="212" t="s">
        <v>392</v>
      </c>
      <c r="AW28" s="211" t="s">
        <v>428</v>
      </c>
      <c r="AX28" s="211">
        <v>1</v>
      </c>
      <c r="AY28" s="211">
        <v>0</v>
      </c>
      <c r="AZ28" s="211" t="s">
        <v>359</v>
      </c>
    </row>
    <row r="29" spans="1:52" ht="20.25" customHeight="1">
      <c r="A29" s="84">
        <v>27</v>
      </c>
      <c r="B29" s="85" t="s">
        <v>126</v>
      </c>
      <c r="C29" s="86" t="s">
        <v>120</v>
      </c>
      <c r="D29" s="84" t="s">
        <v>125</v>
      </c>
      <c r="E29" s="87" t="s">
        <v>22</v>
      </c>
      <c r="F29" s="84" t="s">
        <v>127</v>
      </c>
      <c r="G29" s="88" t="s">
        <v>17</v>
      </c>
      <c r="H29" s="105">
        <v>6</v>
      </c>
      <c r="I29" s="84"/>
      <c r="J29" s="106">
        <v>6</v>
      </c>
      <c r="K29" s="105">
        <v>7</v>
      </c>
      <c r="L29" s="84"/>
      <c r="M29" s="106">
        <v>7</v>
      </c>
      <c r="N29" s="106">
        <v>3</v>
      </c>
      <c r="O29" s="84">
        <v>7</v>
      </c>
      <c r="P29" s="106">
        <v>7</v>
      </c>
      <c r="Q29" s="106">
        <v>6</v>
      </c>
      <c r="R29" s="84"/>
      <c r="S29" s="106">
        <v>6</v>
      </c>
      <c r="T29" s="105">
        <v>4</v>
      </c>
      <c r="U29" s="84">
        <v>5</v>
      </c>
      <c r="V29" s="106">
        <v>5</v>
      </c>
      <c r="W29" s="105">
        <v>7</v>
      </c>
      <c r="X29" s="84"/>
      <c r="Y29" s="106">
        <v>7</v>
      </c>
      <c r="Z29" s="123">
        <v>6.15</v>
      </c>
      <c r="AA29" s="124" t="s">
        <v>367</v>
      </c>
      <c r="AB29" s="105">
        <v>7</v>
      </c>
      <c r="AC29" s="84"/>
      <c r="AD29" s="106">
        <v>7</v>
      </c>
      <c r="AE29" s="105">
        <v>6</v>
      </c>
      <c r="AF29" s="84"/>
      <c r="AG29" s="106">
        <v>6</v>
      </c>
      <c r="AH29" s="105">
        <v>9</v>
      </c>
      <c r="AI29" s="84"/>
      <c r="AJ29" s="106">
        <v>9</v>
      </c>
      <c r="AK29" s="105">
        <v>7</v>
      </c>
      <c r="AL29" s="84"/>
      <c r="AM29" s="106">
        <v>7</v>
      </c>
      <c r="AN29" s="105">
        <v>6</v>
      </c>
      <c r="AO29" s="84"/>
      <c r="AP29" s="106">
        <v>6</v>
      </c>
      <c r="AQ29" s="105"/>
      <c r="AR29" s="84"/>
      <c r="AS29" s="106">
        <v>0</v>
      </c>
      <c r="AT29" s="123">
        <v>7.05</v>
      </c>
      <c r="AU29" s="124" t="s">
        <v>360</v>
      </c>
      <c r="AV29" s="212" t="s">
        <v>393</v>
      </c>
      <c r="AW29" s="211" t="s">
        <v>428</v>
      </c>
      <c r="AX29" s="211">
        <v>1</v>
      </c>
      <c r="AY29" s="211">
        <v>0</v>
      </c>
      <c r="AZ29" s="211" t="s">
        <v>359</v>
      </c>
    </row>
    <row r="30" spans="1:52" ht="20.25" customHeight="1">
      <c r="A30" s="84">
        <v>28</v>
      </c>
      <c r="B30" s="85" t="s">
        <v>129</v>
      </c>
      <c r="C30" s="86" t="s">
        <v>130</v>
      </c>
      <c r="D30" s="84" t="s">
        <v>128</v>
      </c>
      <c r="E30" s="87" t="s">
        <v>131</v>
      </c>
      <c r="F30" s="84" t="s">
        <v>39</v>
      </c>
      <c r="G30" s="88" t="s">
        <v>17</v>
      </c>
      <c r="H30" s="105">
        <v>9</v>
      </c>
      <c r="I30" s="84"/>
      <c r="J30" s="106">
        <v>9</v>
      </c>
      <c r="K30" s="105">
        <v>6</v>
      </c>
      <c r="L30" s="84"/>
      <c r="M30" s="106">
        <v>6</v>
      </c>
      <c r="N30" s="106">
        <v>6</v>
      </c>
      <c r="O30" s="84"/>
      <c r="P30" s="106">
        <v>6</v>
      </c>
      <c r="Q30" s="106">
        <v>7</v>
      </c>
      <c r="R30" s="84"/>
      <c r="S30" s="106">
        <v>7</v>
      </c>
      <c r="T30" s="105">
        <v>8</v>
      </c>
      <c r="U30" s="84"/>
      <c r="V30" s="106">
        <v>8</v>
      </c>
      <c r="W30" s="105">
        <v>7</v>
      </c>
      <c r="X30" s="84"/>
      <c r="Y30" s="106">
        <v>7</v>
      </c>
      <c r="Z30" s="123">
        <v>7.25</v>
      </c>
      <c r="AA30" s="124" t="s">
        <v>360</v>
      </c>
      <c r="AB30" s="105">
        <v>7</v>
      </c>
      <c r="AC30" s="84"/>
      <c r="AD30" s="106">
        <v>7</v>
      </c>
      <c r="AE30" s="105">
        <v>7</v>
      </c>
      <c r="AF30" s="84"/>
      <c r="AG30" s="106">
        <v>7</v>
      </c>
      <c r="AH30" s="105">
        <v>6</v>
      </c>
      <c r="AI30" s="84"/>
      <c r="AJ30" s="106">
        <v>6</v>
      </c>
      <c r="AK30" s="105">
        <v>6</v>
      </c>
      <c r="AL30" s="84"/>
      <c r="AM30" s="106">
        <v>6</v>
      </c>
      <c r="AN30" s="105">
        <v>6</v>
      </c>
      <c r="AO30" s="84"/>
      <c r="AP30" s="106">
        <v>6</v>
      </c>
      <c r="AQ30" s="105"/>
      <c r="AR30" s="84"/>
      <c r="AS30" s="106">
        <v>0</v>
      </c>
      <c r="AT30" s="123">
        <v>6.35</v>
      </c>
      <c r="AU30" s="124" t="s">
        <v>367</v>
      </c>
      <c r="AV30" s="212" t="s">
        <v>394</v>
      </c>
      <c r="AW30" s="211" t="s">
        <v>428</v>
      </c>
      <c r="AX30" s="211">
        <v>1</v>
      </c>
      <c r="AY30" s="211">
        <v>0</v>
      </c>
      <c r="AZ30" s="211" t="s">
        <v>359</v>
      </c>
    </row>
    <row r="31" spans="1:52" ht="20.25" customHeight="1">
      <c r="A31" s="84">
        <v>29</v>
      </c>
      <c r="B31" s="85" t="s">
        <v>133</v>
      </c>
      <c r="C31" s="86" t="s">
        <v>134</v>
      </c>
      <c r="D31" s="84" t="s">
        <v>132</v>
      </c>
      <c r="E31" s="87" t="s">
        <v>135</v>
      </c>
      <c r="F31" s="84" t="s">
        <v>136</v>
      </c>
      <c r="G31" s="88" t="s">
        <v>17</v>
      </c>
      <c r="H31" s="105">
        <v>6</v>
      </c>
      <c r="I31" s="84"/>
      <c r="J31" s="106">
        <v>6</v>
      </c>
      <c r="K31" s="105">
        <v>6</v>
      </c>
      <c r="L31" s="84"/>
      <c r="M31" s="106">
        <v>6</v>
      </c>
      <c r="N31" s="106">
        <v>6</v>
      </c>
      <c r="O31" s="84"/>
      <c r="P31" s="106">
        <v>6</v>
      </c>
      <c r="Q31" s="106">
        <v>6</v>
      </c>
      <c r="R31" s="84"/>
      <c r="S31" s="106">
        <v>6</v>
      </c>
      <c r="T31" s="105">
        <v>8</v>
      </c>
      <c r="U31" s="84"/>
      <c r="V31" s="106">
        <v>8</v>
      </c>
      <c r="W31" s="105">
        <v>8</v>
      </c>
      <c r="X31" s="84"/>
      <c r="Y31" s="106">
        <v>8</v>
      </c>
      <c r="Z31" s="123">
        <v>6.4</v>
      </c>
      <c r="AA31" s="124" t="s">
        <v>367</v>
      </c>
      <c r="AB31" s="105">
        <v>4</v>
      </c>
      <c r="AC31" s="84"/>
      <c r="AD31" s="106">
        <v>4</v>
      </c>
      <c r="AE31" s="105">
        <v>6</v>
      </c>
      <c r="AF31" s="84"/>
      <c r="AG31" s="106">
        <v>6</v>
      </c>
      <c r="AH31" s="105">
        <v>6</v>
      </c>
      <c r="AI31" s="84"/>
      <c r="AJ31" s="106">
        <v>6</v>
      </c>
      <c r="AK31" s="105">
        <v>4</v>
      </c>
      <c r="AL31" s="84"/>
      <c r="AM31" s="106">
        <v>4</v>
      </c>
      <c r="AN31" s="105">
        <v>7</v>
      </c>
      <c r="AO31" s="84"/>
      <c r="AP31" s="106">
        <v>7</v>
      </c>
      <c r="AQ31" s="105"/>
      <c r="AR31" s="84"/>
      <c r="AS31" s="106">
        <v>0</v>
      </c>
      <c r="AT31" s="123">
        <v>5.3</v>
      </c>
      <c r="AU31" s="124" t="s">
        <v>368</v>
      </c>
      <c r="AV31" s="212" t="s">
        <v>395</v>
      </c>
      <c r="AW31" s="211" t="s">
        <v>363</v>
      </c>
      <c r="AX31" s="211">
        <v>3</v>
      </c>
      <c r="AY31" s="211">
        <v>10</v>
      </c>
      <c r="AZ31" s="211" t="s">
        <v>359</v>
      </c>
    </row>
    <row r="32" spans="1:52" ht="20.25" customHeight="1">
      <c r="A32" s="84">
        <v>30</v>
      </c>
      <c r="B32" s="85" t="s">
        <v>138</v>
      </c>
      <c r="C32" s="86" t="s">
        <v>139</v>
      </c>
      <c r="D32" s="84" t="s">
        <v>137</v>
      </c>
      <c r="E32" s="87" t="s">
        <v>140</v>
      </c>
      <c r="F32" s="84" t="s">
        <v>79</v>
      </c>
      <c r="G32" s="88" t="s">
        <v>17</v>
      </c>
      <c r="H32" s="105">
        <v>6</v>
      </c>
      <c r="I32" s="84"/>
      <c r="J32" s="106">
        <v>6</v>
      </c>
      <c r="K32" s="105">
        <v>6</v>
      </c>
      <c r="L32" s="84"/>
      <c r="M32" s="106">
        <v>6</v>
      </c>
      <c r="N32" s="106">
        <v>3</v>
      </c>
      <c r="O32" s="84"/>
      <c r="P32" s="106">
        <v>3</v>
      </c>
      <c r="Q32" s="106">
        <v>6</v>
      </c>
      <c r="R32" s="84"/>
      <c r="S32" s="106">
        <v>6</v>
      </c>
      <c r="T32" s="105">
        <v>5</v>
      </c>
      <c r="U32" s="84"/>
      <c r="V32" s="106">
        <v>5</v>
      </c>
      <c r="W32" s="105">
        <v>5</v>
      </c>
      <c r="X32" s="84"/>
      <c r="Y32" s="106">
        <v>5</v>
      </c>
      <c r="Z32" s="123">
        <v>5.2</v>
      </c>
      <c r="AA32" s="124" t="s">
        <v>368</v>
      </c>
      <c r="AB32" s="105">
        <v>0</v>
      </c>
      <c r="AC32" s="84"/>
      <c r="AD32" s="106">
        <v>0</v>
      </c>
      <c r="AE32" s="105">
        <v>7</v>
      </c>
      <c r="AF32" s="84"/>
      <c r="AG32" s="106">
        <v>7</v>
      </c>
      <c r="AH32" s="105">
        <v>5</v>
      </c>
      <c r="AI32" s="84"/>
      <c r="AJ32" s="106">
        <v>5</v>
      </c>
      <c r="AK32" s="105">
        <v>5</v>
      </c>
      <c r="AL32" s="84"/>
      <c r="AM32" s="106">
        <v>5</v>
      </c>
      <c r="AN32" s="105">
        <v>4</v>
      </c>
      <c r="AO32" s="84"/>
      <c r="AP32" s="106">
        <v>4</v>
      </c>
      <c r="AQ32" s="105"/>
      <c r="AR32" s="84"/>
      <c r="AS32" s="106">
        <v>0</v>
      </c>
      <c r="AT32" s="123">
        <v>4.1</v>
      </c>
      <c r="AU32" s="124" t="s">
        <v>364</v>
      </c>
      <c r="AV32" s="212" t="s">
        <v>396</v>
      </c>
      <c r="AW32" s="211" t="s">
        <v>364</v>
      </c>
      <c r="AX32" s="211">
        <v>4</v>
      </c>
      <c r="AY32" s="211">
        <v>12</v>
      </c>
      <c r="AZ32" s="211" t="s">
        <v>365</v>
      </c>
    </row>
    <row r="33" spans="1:52" ht="20.25" customHeight="1">
      <c r="A33" s="84">
        <v>31</v>
      </c>
      <c r="B33" s="85" t="s">
        <v>142</v>
      </c>
      <c r="C33" s="86" t="s">
        <v>143</v>
      </c>
      <c r="D33" s="84" t="s">
        <v>141</v>
      </c>
      <c r="E33" s="87" t="s">
        <v>144</v>
      </c>
      <c r="F33" s="84" t="s">
        <v>23</v>
      </c>
      <c r="G33" s="88" t="s">
        <v>17</v>
      </c>
      <c r="H33" s="105">
        <v>9</v>
      </c>
      <c r="I33" s="84"/>
      <c r="J33" s="106">
        <v>9</v>
      </c>
      <c r="K33" s="105">
        <v>6</v>
      </c>
      <c r="L33" s="84"/>
      <c r="M33" s="106">
        <v>6</v>
      </c>
      <c r="N33" s="106">
        <v>8</v>
      </c>
      <c r="O33" s="84"/>
      <c r="P33" s="106">
        <v>8</v>
      </c>
      <c r="Q33" s="106">
        <v>8</v>
      </c>
      <c r="R33" s="84"/>
      <c r="S33" s="106">
        <v>8</v>
      </c>
      <c r="T33" s="105">
        <v>7</v>
      </c>
      <c r="U33" s="84"/>
      <c r="V33" s="106">
        <v>7</v>
      </c>
      <c r="W33" s="105">
        <v>8</v>
      </c>
      <c r="X33" s="84"/>
      <c r="Y33" s="106">
        <v>8</v>
      </c>
      <c r="Z33" s="123">
        <v>7.7</v>
      </c>
      <c r="AA33" s="124" t="s">
        <v>360</v>
      </c>
      <c r="AB33" s="105">
        <v>8</v>
      </c>
      <c r="AC33" s="84"/>
      <c r="AD33" s="106">
        <v>8</v>
      </c>
      <c r="AE33" s="105">
        <v>7</v>
      </c>
      <c r="AF33" s="84"/>
      <c r="AG33" s="106">
        <v>7</v>
      </c>
      <c r="AH33" s="105">
        <v>9</v>
      </c>
      <c r="AI33" s="84"/>
      <c r="AJ33" s="106">
        <v>9</v>
      </c>
      <c r="AK33" s="105">
        <v>6</v>
      </c>
      <c r="AL33" s="84"/>
      <c r="AM33" s="106">
        <v>6</v>
      </c>
      <c r="AN33" s="105">
        <v>6</v>
      </c>
      <c r="AO33" s="84"/>
      <c r="AP33" s="106">
        <v>6</v>
      </c>
      <c r="AQ33" s="105"/>
      <c r="AR33" s="84"/>
      <c r="AS33" s="106">
        <v>0</v>
      </c>
      <c r="AT33" s="123">
        <v>7.15</v>
      </c>
      <c r="AU33" s="124" t="s">
        <v>360</v>
      </c>
      <c r="AV33" s="212" t="s">
        <v>397</v>
      </c>
      <c r="AW33" s="211" t="s">
        <v>360</v>
      </c>
      <c r="AX33" s="211">
        <v>1</v>
      </c>
      <c r="AY33" s="211">
        <v>0</v>
      </c>
      <c r="AZ33" s="211" t="s">
        <v>359</v>
      </c>
    </row>
    <row r="34" spans="1:52" ht="20.25" customHeight="1">
      <c r="A34" s="84">
        <v>32</v>
      </c>
      <c r="B34" s="85" t="s">
        <v>146</v>
      </c>
      <c r="C34" s="86" t="s">
        <v>143</v>
      </c>
      <c r="D34" s="84" t="s">
        <v>145</v>
      </c>
      <c r="E34" s="87" t="s">
        <v>147</v>
      </c>
      <c r="F34" s="84" t="s">
        <v>148</v>
      </c>
      <c r="G34" s="88" t="s">
        <v>17</v>
      </c>
      <c r="H34" s="105">
        <v>7</v>
      </c>
      <c r="I34" s="84"/>
      <c r="J34" s="106">
        <v>7</v>
      </c>
      <c r="K34" s="105">
        <v>7</v>
      </c>
      <c r="L34" s="84"/>
      <c r="M34" s="106">
        <v>7</v>
      </c>
      <c r="N34" s="106">
        <v>5</v>
      </c>
      <c r="O34" s="84"/>
      <c r="P34" s="106">
        <v>5</v>
      </c>
      <c r="Q34" s="106">
        <v>7</v>
      </c>
      <c r="R34" s="84"/>
      <c r="S34" s="106">
        <v>7</v>
      </c>
      <c r="T34" s="105">
        <v>7</v>
      </c>
      <c r="U34" s="84"/>
      <c r="V34" s="106">
        <v>7</v>
      </c>
      <c r="W34" s="105">
        <v>8</v>
      </c>
      <c r="X34" s="84"/>
      <c r="Y34" s="106">
        <v>8</v>
      </c>
      <c r="Z34" s="123">
        <v>6.6</v>
      </c>
      <c r="AA34" s="124" t="s">
        <v>367</v>
      </c>
      <c r="AB34" s="105">
        <v>3</v>
      </c>
      <c r="AC34" s="84"/>
      <c r="AD34" s="106">
        <v>3</v>
      </c>
      <c r="AE34" s="105">
        <v>7</v>
      </c>
      <c r="AF34" s="84"/>
      <c r="AG34" s="106">
        <v>7</v>
      </c>
      <c r="AH34" s="105">
        <v>10</v>
      </c>
      <c r="AI34" s="84"/>
      <c r="AJ34" s="106">
        <v>10</v>
      </c>
      <c r="AK34" s="105">
        <v>6</v>
      </c>
      <c r="AL34" s="84"/>
      <c r="AM34" s="106">
        <v>6</v>
      </c>
      <c r="AN34" s="105">
        <v>6</v>
      </c>
      <c r="AO34" s="84"/>
      <c r="AP34" s="106">
        <v>6</v>
      </c>
      <c r="AQ34" s="105"/>
      <c r="AR34" s="84"/>
      <c r="AS34" s="106">
        <v>0</v>
      </c>
      <c r="AT34" s="123">
        <v>6.35</v>
      </c>
      <c r="AU34" s="124" t="s">
        <v>367</v>
      </c>
      <c r="AV34" s="212" t="s">
        <v>398</v>
      </c>
      <c r="AW34" s="211" t="s">
        <v>428</v>
      </c>
      <c r="AX34" s="211">
        <v>2</v>
      </c>
      <c r="AY34" s="211">
        <v>5</v>
      </c>
      <c r="AZ34" s="211" t="s">
        <v>359</v>
      </c>
    </row>
    <row r="35" spans="1:52" ht="20.25" customHeight="1">
      <c r="A35" s="84">
        <v>33</v>
      </c>
      <c r="B35" s="85" t="s">
        <v>150</v>
      </c>
      <c r="C35" s="86" t="s">
        <v>151</v>
      </c>
      <c r="D35" s="84" t="s">
        <v>149</v>
      </c>
      <c r="E35" s="87" t="s">
        <v>74</v>
      </c>
      <c r="F35" s="84" t="s">
        <v>152</v>
      </c>
      <c r="G35" s="88" t="s">
        <v>17</v>
      </c>
      <c r="H35" s="105">
        <v>7</v>
      </c>
      <c r="I35" s="84"/>
      <c r="J35" s="106">
        <v>7</v>
      </c>
      <c r="K35" s="105">
        <v>7</v>
      </c>
      <c r="L35" s="84"/>
      <c r="M35" s="106">
        <v>7</v>
      </c>
      <c r="N35" s="106">
        <v>6</v>
      </c>
      <c r="O35" s="84"/>
      <c r="P35" s="106">
        <v>6</v>
      </c>
      <c r="Q35" s="106">
        <v>7</v>
      </c>
      <c r="R35" s="84"/>
      <c r="S35" s="106">
        <v>7</v>
      </c>
      <c r="T35" s="105">
        <v>7</v>
      </c>
      <c r="U35" s="84"/>
      <c r="V35" s="106">
        <v>7</v>
      </c>
      <c r="W35" s="105">
        <v>8</v>
      </c>
      <c r="X35" s="84"/>
      <c r="Y35" s="106">
        <v>8</v>
      </c>
      <c r="Z35" s="123">
        <v>6.8</v>
      </c>
      <c r="AA35" s="124" t="s">
        <v>367</v>
      </c>
      <c r="AB35" s="105">
        <v>5</v>
      </c>
      <c r="AC35" s="84"/>
      <c r="AD35" s="106">
        <v>5</v>
      </c>
      <c r="AE35" s="105">
        <v>7</v>
      </c>
      <c r="AF35" s="84"/>
      <c r="AG35" s="106">
        <v>7</v>
      </c>
      <c r="AH35" s="105">
        <v>8</v>
      </c>
      <c r="AI35" s="84"/>
      <c r="AJ35" s="106">
        <v>8</v>
      </c>
      <c r="AK35" s="105">
        <v>6</v>
      </c>
      <c r="AL35" s="84"/>
      <c r="AM35" s="106">
        <v>6</v>
      </c>
      <c r="AN35" s="105">
        <v>7</v>
      </c>
      <c r="AO35" s="84"/>
      <c r="AP35" s="106">
        <v>7</v>
      </c>
      <c r="AQ35" s="105"/>
      <c r="AR35" s="84"/>
      <c r="AS35" s="106">
        <v>0</v>
      </c>
      <c r="AT35" s="123">
        <v>6.55</v>
      </c>
      <c r="AU35" s="124" t="s">
        <v>367</v>
      </c>
      <c r="AV35" s="212" t="s">
        <v>399</v>
      </c>
      <c r="AW35" s="211" t="s">
        <v>428</v>
      </c>
      <c r="AX35" s="211">
        <v>1</v>
      </c>
      <c r="AY35" s="211">
        <v>0</v>
      </c>
      <c r="AZ35" s="211" t="s">
        <v>359</v>
      </c>
    </row>
    <row r="36" spans="1:52" ht="20.25" customHeight="1">
      <c r="A36" s="84">
        <v>34</v>
      </c>
      <c r="B36" s="85" t="s">
        <v>154</v>
      </c>
      <c r="C36" s="86" t="s">
        <v>155</v>
      </c>
      <c r="D36" s="84" t="s">
        <v>153</v>
      </c>
      <c r="E36" s="87" t="s">
        <v>156</v>
      </c>
      <c r="F36" s="84" t="s">
        <v>157</v>
      </c>
      <c r="G36" s="88" t="s">
        <v>17</v>
      </c>
      <c r="H36" s="105">
        <v>6</v>
      </c>
      <c r="I36" s="84"/>
      <c r="J36" s="106">
        <v>6</v>
      </c>
      <c r="K36" s="105">
        <v>6</v>
      </c>
      <c r="L36" s="84"/>
      <c r="M36" s="106">
        <v>6</v>
      </c>
      <c r="N36" s="106">
        <v>6</v>
      </c>
      <c r="O36" s="84"/>
      <c r="P36" s="106">
        <v>6</v>
      </c>
      <c r="Q36" s="106">
        <v>5</v>
      </c>
      <c r="R36" s="84"/>
      <c r="S36" s="106">
        <v>5</v>
      </c>
      <c r="T36" s="105">
        <v>7</v>
      </c>
      <c r="U36" s="84"/>
      <c r="V36" s="106">
        <v>7</v>
      </c>
      <c r="W36" s="105">
        <v>5</v>
      </c>
      <c r="X36" s="84"/>
      <c r="Y36" s="106">
        <v>5</v>
      </c>
      <c r="Z36" s="123">
        <v>5.95</v>
      </c>
      <c r="AA36" s="124" t="s">
        <v>368</v>
      </c>
      <c r="AB36" s="105">
        <v>6</v>
      </c>
      <c r="AC36" s="84"/>
      <c r="AD36" s="106">
        <v>6</v>
      </c>
      <c r="AE36" s="105">
        <v>6</v>
      </c>
      <c r="AF36" s="84"/>
      <c r="AG36" s="106">
        <v>6</v>
      </c>
      <c r="AH36" s="105">
        <v>8</v>
      </c>
      <c r="AI36" s="84"/>
      <c r="AJ36" s="106">
        <v>8</v>
      </c>
      <c r="AK36" s="105">
        <v>6</v>
      </c>
      <c r="AL36" s="84"/>
      <c r="AM36" s="106">
        <v>6</v>
      </c>
      <c r="AN36" s="105">
        <v>7</v>
      </c>
      <c r="AO36" s="84"/>
      <c r="AP36" s="106">
        <v>7</v>
      </c>
      <c r="AQ36" s="105"/>
      <c r="AR36" s="84"/>
      <c r="AS36" s="106">
        <v>0</v>
      </c>
      <c r="AT36" s="123">
        <v>6.6</v>
      </c>
      <c r="AU36" s="124" t="s">
        <v>367</v>
      </c>
      <c r="AV36" s="212" t="s">
        <v>400</v>
      </c>
      <c r="AW36" s="211" t="s">
        <v>428</v>
      </c>
      <c r="AX36" s="211">
        <v>1</v>
      </c>
      <c r="AY36" s="211">
        <v>0</v>
      </c>
      <c r="AZ36" s="211" t="s">
        <v>359</v>
      </c>
    </row>
    <row r="37" spans="1:52" ht="20.25" customHeight="1">
      <c r="A37" s="84">
        <v>35</v>
      </c>
      <c r="B37" s="85" t="s">
        <v>159</v>
      </c>
      <c r="C37" s="86" t="s">
        <v>160</v>
      </c>
      <c r="D37" s="84" t="s">
        <v>158</v>
      </c>
      <c r="E37" s="87" t="s">
        <v>161</v>
      </c>
      <c r="F37" s="84" t="s">
        <v>23</v>
      </c>
      <c r="G37" s="88" t="s">
        <v>17</v>
      </c>
      <c r="H37" s="105">
        <v>9</v>
      </c>
      <c r="I37" s="84"/>
      <c r="J37" s="106">
        <v>9</v>
      </c>
      <c r="K37" s="105">
        <v>7</v>
      </c>
      <c r="L37" s="84"/>
      <c r="M37" s="106">
        <v>7</v>
      </c>
      <c r="N37" s="106">
        <v>7</v>
      </c>
      <c r="O37" s="84"/>
      <c r="P37" s="106">
        <v>7</v>
      </c>
      <c r="Q37" s="106">
        <v>7</v>
      </c>
      <c r="R37" s="84"/>
      <c r="S37" s="106">
        <v>7</v>
      </c>
      <c r="T37" s="105">
        <v>8</v>
      </c>
      <c r="U37" s="84"/>
      <c r="V37" s="106">
        <v>8</v>
      </c>
      <c r="W37" s="105">
        <v>8</v>
      </c>
      <c r="X37" s="84"/>
      <c r="Y37" s="106">
        <v>8</v>
      </c>
      <c r="Z37" s="123">
        <v>7.6</v>
      </c>
      <c r="AA37" s="124" t="s">
        <v>360</v>
      </c>
      <c r="AB37" s="105">
        <v>4</v>
      </c>
      <c r="AC37" s="84"/>
      <c r="AD37" s="106">
        <v>4</v>
      </c>
      <c r="AE37" s="105">
        <v>6</v>
      </c>
      <c r="AF37" s="84"/>
      <c r="AG37" s="106">
        <v>6</v>
      </c>
      <c r="AH37" s="105">
        <v>9</v>
      </c>
      <c r="AI37" s="84"/>
      <c r="AJ37" s="106">
        <v>9</v>
      </c>
      <c r="AK37" s="105">
        <v>6</v>
      </c>
      <c r="AL37" s="84"/>
      <c r="AM37" s="106">
        <v>6</v>
      </c>
      <c r="AN37" s="105">
        <v>6</v>
      </c>
      <c r="AO37" s="84"/>
      <c r="AP37" s="106">
        <v>6</v>
      </c>
      <c r="AQ37" s="105"/>
      <c r="AR37" s="84"/>
      <c r="AS37" s="106">
        <v>0</v>
      </c>
      <c r="AT37" s="123">
        <v>6.2</v>
      </c>
      <c r="AU37" s="124" t="s">
        <v>367</v>
      </c>
      <c r="AV37" s="212" t="s">
        <v>401</v>
      </c>
      <c r="AW37" s="211" t="s">
        <v>428</v>
      </c>
      <c r="AX37" s="211">
        <v>2</v>
      </c>
      <c r="AY37" s="211">
        <v>5</v>
      </c>
      <c r="AZ37" s="211" t="s">
        <v>359</v>
      </c>
    </row>
    <row r="38" spans="1:52" ht="20.25" customHeight="1">
      <c r="A38" s="84">
        <v>36</v>
      </c>
      <c r="B38" s="85" t="s">
        <v>163</v>
      </c>
      <c r="C38" s="86" t="s">
        <v>164</v>
      </c>
      <c r="D38" s="84" t="s">
        <v>162</v>
      </c>
      <c r="E38" s="87" t="s">
        <v>165</v>
      </c>
      <c r="F38" s="84" t="s">
        <v>105</v>
      </c>
      <c r="G38" s="88" t="s">
        <v>17</v>
      </c>
      <c r="H38" s="105">
        <v>5</v>
      </c>
      <c r="I38" s="84"/>
      <c r="J38" s="106">
        <v>5</v>
      </c>
      <c r="K38" s="105">
        <v>6</v>
      </c>
      <c r="L38" s="84"/>
      <c r="M38" s="106">
        <v>6</v>
      </c>
      <c r="N38" s="106">
        <v>6</v>
      </c>
      <c r="O38" s="84"/>
      <c r="P38" s="106">
        <v>6</v>
      </c>
      <c r="Q38" s="106">
        <v>5</v>
      </c>
      <c r="R38" s="84"/>
      <c r="S38" s="106">
        <v>5</v>
      </c>
      <c r="T38" s="105">
        <v>7</v>
      </c>
      <c r="U38" s="84"/>
      <c r="V38" s="106">
        <v>7</v>
      </c>
      <c r="W38" s="105">
        <v>7</v>
      </c>
      <c r="X38" s="84"/>
      <c r="Y38" s="106">
        <v>7</v>
      </c>
      <c r="Z38" s="123">
        <v>5.75</v>
      </c>
      <c r="AA38" s="124" t="s">
        <v>368</v>
      </c>
      <c r="AB38" s="105">
        <v>5</v>
      </c>
      <c r="AC38" s="84"/>
      <c r="AD38" s="106">
        <v>5</v>
      </c>
      <c r="AE38" s="105">
        <v>6</v>
      </c>
      <c r="AF38" s="84"/>
      <c r="AG38" s="106">
        <v>6</v>
      </c>
      <c r="AH38" s="105">
        <v>10</v>
      </c>
      <c r="AI38" s="84"/>
      <c r="AJ38" s="106">
        <v>10</v>
      </c>
      <c r="AK38" s="105">
        <v>7</v>
      </c>
      <c r="AL38" s="84"/>
      <c r="AM38" s="106">
        <v>7</v>
      </c>
      <c r="AN38" s="105">
        <v>5</v>
      </c>
      <c r="AO38" s="84"/>
      <c r="AP38" s="106">
        <v>5</v>
      </c>
      <c r="AQ38" s="105"/>
      <c r="AR38" s="84"/>
      <c r="AS38" s="106">
        <v>0</v>
      </c>
      <c r="AT38" s="123">
        <v>6.65</v>
      </c>
      <c r="AU38" s="124" t="s">
        <v>367</v>
      </c>
      <c r="AV38" s="212" t="s">
        <v>402</v>
      </c>
      <c r="AW38" s="211" t="s">
        <v>428</v>
      </c>
      <c r="AX38" s="211">
        <v>1</v>
      </c>
      <c r="AY38" s="211">
        <v>0</v>
      </c>
      <c r="AZ38" s="211" t="s">
        <v>359</v>
      </c>
    </row>
    <row r="39" spans="1:52" ht="20.25" customHeight="1">
      <c r="A39" s="84">
        <v>37</v>
      </c>
      <c r="B39" s="85" t="s">
        <v>167</v>
      </c>
      <c r="C39" s="86" t="s">
        <v>164</v>
      </c>
      <c r="D39" s="84" t="s">
        <v>166</v>
      </c>
      <c r="E39" s="87" t="s">
        <v>168</v>
      </c>
      <c r="F39" s="84" t="s">
        <v>169</v>
      </c>
      <c r="G39" s="88" t="s">
        <v>17</v>
      </c>
      <c r="H39" s="105">
        <v>7</v>
      </c>
      <c r="I39" s="84"/>
      <c r="J39" s="106">
        <v>7</v>
      </c>
      <c r="K39" s="105">
        <v>5</v>
      </c>
      <c r="L39" s="84"/>
      <c r="M39" s="106">
        <v>5</v>
      </c>
      <c r="N39" s="106">
        <v>6</v>
      </c>
      <c r="O39" s="84"/>
      <c r="P39" s="106">
        <v>6</v>
      </c>
      <c r="Q39" s="106">
        <v>5</v>
      </c>
      <c r="R39" s="84"/>
      <c r="S39" s="106">
        <v>5</v>
      </c>
      <c r="T39" s="105">
        <v>7</v>
      </c>
      <c r="U39" s="84"/>
      <c r="V39" s="106">
        <v>7</v>
      </c>
      <c r="W39" s="105">
        <v>8</v>
      </c>
      <c r="X39" s="84"/>
      <c r="Y39" s="106">
        <v>8</v>
      </c>
      <c r="Z39" s="123">
        <v>6</v>
      </c>
      <c r="AA39" s="124" t="s">
        <v>367</v>
      </c>
      <c r="AB39" s="105">
        <v>3</v>
      </c>
      <c r="AC39" s="84"/>
      <c r="AD39" s="106">
        <v>3</v>
      </c>
      <c r="AE39" s="105">
        <v>4</v>
      </c>
      <c r="AF39" s="84"/>
      <c r="AG39" s="106">
        <v>4</v>
      </c>
      <c r="AH39" s="105">
        <v>8</v>
      </c>
      <c r="AI39" s="84"/>
      <c r="AJ39" s="106">
        <v>8</v>
      </c>
      <c r="AK39" s="105">
        <v>6</v>
      </c>
      <c r="AL39" s="84"/>
      <c r="AM39" s="106">
        <v>6</v>
      </c>
      <c r="AN39" s="105">
        <v>8</v>
      </c>
      <c r="AO39" s="84"/>
      <c r="AP39" s="106">
        <v>8</v>
      </c>
      <c r="AQ39" s="105"/>
      <c r="AR39" s="84"/>
      <c r="AS39" s="106">
        <v>0</v>
      </c>
      <c r="AT39" s="123">
        <v>5.9</v>
      </c>
      <c r="AU39" s="124" t="s">
        <v>368</v>
      </c>
      <c r="AV39" s="212" t="s">
        <v>389</v>
      </c>
      <c r="AW39" s="211" t="s">
        <v>363</v>
      </c>
      <c r="AX39" s="211">
        <v>3</v>
      </c>
      <c r="AY39" s="211">
        <v>10</v>
      </c>
      <c r="AZ39" s="211" t="s">
        <v>359</v>
      </c>
    </row>
    <row r="40" spans="1:52" ht="20.25" customHeight="1">
      <c r="A40" s="84">
        <v>38</v>
      </c>
      <c r="B40" s="85" t="s">
        <v>129</v>
      </c>
      <c r="C40" s="86" t="s">
        <v>164</v>
      </c>
      <c r="D40" s="84" t="s">
        <v>170</v>
      </c>
      <c r="E40" s="87" t="s">
        <v>171</v>
      </c>
      <c r="F40" s="84" t="s">
        <v>152</v>
      </c>
      <c r="G40" s="88" t="s">
        <v>17</v>
      </c>
      <c r="H40" s="105">
        <v>0</v>
      </c>
      <c r="I40" s="84"/>
      <c r="J40" s="106">
        <v>0</v>
      </c>
      <c r="K40" s="105">
        <v>0</v>
      </c>
      <c r="L40" s="84"/>
      <c r="M40" s="106">
        <v>0</v>
      </c>
      <c r="N40" s="106">
        <v>0</v>
      </c>
      <c r="O40" s="84"/>
      <c r="P40" s="106">
        <v>0</v>
      </c>
      <c r="Q40" s="106">
        <v>0</v>
      </c>
      <c r="R40" s="84"/>
      <c r="S40" s="106">
        <v>0</v>
      </c>
      <c r="T40" s="105">
        <v>0</v>
      </c>
      <c r="U40" s="84"/>
      <c r="V40" s="106">
        <v>0</v>
      </c>
      <c r="W40" s="105">
        <v>0</v>
      </c>
      <c r="X40" s="84"/>
      <c r="Y40" s="106">
        <v>0</v>
      </c>
      <c r="Z40" s="123">
        <v>0</v>
      </c>
      <c r="AA40" s="124" t="s">
        <v>361</v>
      </c>
      <c r="AB40" s="105">
        <v>0</v>
      </c>
      <c r="AC40" s="84"/>
      <c r="AD40" s="106">
        <v>0</v>
      </c>
      <c r="AE40" s="105">
        <v>0</v>
      </c>
      <c r="AF40" s="84"/>
      <c r="AG40" s="106">
        <v>0</v>
      </c>
      <c r="AH40" s="105">
        <v>0</v>
      </c>
      <c r="AI40" s="84"/>
      <c r="AJ40" s="106">
        <v>0</v>
      </c>
      <c r="AK40" s="105">
        <v>0</v>
      </c>
      <c r="AL40" s="84"/>
      <c r="AM40" s="106">
        <v>0</v>
      </c>
      <c r="AN40" s="105">
        <v>0</v>
      </c>
      <c r="AO40" s="84"/>
      <c r="AP40" s="106">
        <v>0</v>
      </c>
      <c r="AQ40" s="105"/>
      <c r="AR40" s="84"/>
      <c r="AS40" s="106">
        <v>0</v>
      </c>
      <c r="AT40" s="123">
        <v>0</v>
      </c>
      <c r="AU40" s="124" t="s">
        <v>361</v>
      </c>
      <c r="AV40" s="212" t="s">
        <v>403</v>
      </c>
      <c r="AW40" s="211" t="s">
        <v>361</v>
      </c>
      <c r="AX40" s="211">
        <v>12</v>
      </c>
      <c r="AY40" s="211">
        <v>42</v>
      </c>
      <c r="AZ40" s="211" t="s">
        <v>362</v>
      </c>
    </row>
    <row r="41" spans="1:52" ht="20.25" customHeight="1">
      <c r="A41" s="84">
        <v>39</v>
      </c>
      <c r="B41" s="85" t="s">
        <v>173</v>
      </c>
      <c r="C41" s="86" t="s">
        <v>164</v>
      </c>
      <c r="D41" s="84" t="s">
        <v>172</v>
      </c>
      <c r="E41" s="87" t="s">
        <v>174</v>
      </c>
      <c r="F41" s="84" t="s">
        <v>52</v>
      </c>
      <c r="G41" s="88" t="s">
        <v>17</v>
      </c>
      <c r="H41" s="105">
        <v>6</v>
      </c>
      <c r="I41" s="84"/>
      <c r="J41" s="106">
        <v>6</v>
      </c>
      <c r="K41" s="105">
        <v>4</v>
      </c>
      <c r="L41" s="84">
        <v>6</v>
      </c>
      <c r="M41" s="106">
        <v>6</v>
      </c>
      <c r="N41" s="106">
        <v>6</v>
      </c>
      <c r="O41" s="84"/>
      <c r="P41" s="106">
        <v>6</v>
      </c>
      <c r="Q41" s="106">
        <v>0</v>
      </c>
      <c r="R41" s="84"/>
      <c r="S41" s="106">
        <v>0</v>
      </c>
      <c r="T41" s="105">
        <v>6</v>
      </c>
      <c r="U41" s="84"/>
      <c r="V41" s="106">
        <v>6</v>
      </c>
      <c r="W41" s="105">
        <v>5</v>
      </c>
      <c r="X41" s="84"/>
      <c r="Y41" s="106">
        <v>5</v>
      </c>
      <c r="Z41" s="123">
        <v>4.5</v>
      </c>
      <c r="AA41" s="124" t="s">
        <v>364</v>
      </c>
      <c r="AB41" s="105">
        <v>6</v>
      </c>
      <c r="AC41" s="84"/>
      <c r="AD41" s="106">
        <v>6</v>
      </c>
      <c r="AE41" s="105">
        <v>6</v>
      </c>
      <c r="AF41" s="84"/>
      <c r="AG41" s="106">
        <v>6</v>
      </c>
      <c r="AH41" s="105">
        <v>7</v>
      </c>
      <c r="AI41" s="84"/>
      <c r="AJ41" s="106">
        <v>7</v>
      </c>
      <c r="AK41" s="105">
        <v>0</v>
      </c>
      <c r="AL41" s="84"/>
      <c r="AM41" s="106">
        <v>0</v>
      </c>
      <c r="AN41" s="105">
        <v>0</v>
      </c>
      <c r="AO41" s="84"/>
      <c r="AP41" s="106">
        <v>0</v>
      </c>
      <c r="AQ41" s="105"/>
      <c r="AR41" s="84"/>
      <c r="AS41" s="106">
        <v>0</v>
      </c>
      <c r="AT41" s="123">
        <v>3.5</v>
      </c>
      <c r="AU41" s="124" t="s">
        <v>361</v>
      </c>
      <c r="AV41" s="212" t="s">
        <v>404</v>
      </c>
      <c r="AW41" s="211" t="s">
        <v>364</v>
      </c>
      <c r="AX41" s="211">
        <v>4</v>
      </c>
      <c r="AY41" s="211">
        <v>13</v>
      </c>
      <c r="AZ41" s="211" t="s">
        <v>365</v>
      </c>
    </row>
    <row r="42" spans="1:52" ht="20.25" customHeight="1">
      <c r="A42" s="84">
        <v>40</v>
      </c>
      <c r="B42" s="85" t="s">
        <v>176</v>
      </c>
      <c r="C42" s="86" t="s">
        <v>177</v>
      </c>
      <c r="D42" s="84" t="s">
        <v>175</v>
      </c>
      <c r="E42" s="87" t="s">
        <v>178</v>
      </c>
      <c r="F42" s="84" t="s">
        <v>179</v>
      </c>
      <c r="G42" s="88" t="s">
        <v>17</v>
      </c>
      <c r="H42" s="105">
        <v>4</v>
      </c>
      <c r="I42" s="84">
        <v>6</v>
      </c>
      <c r="J42" s="106">
        <v>6</v>
      </c>
      <c r="K42" s="105">
        <v>6</v>
      </c>
      <c r="L42" s="84"/>
      <c r="M42" s="106">
        <v>6</v>
      </c>
      <c r="N42" s="106">
        <v>8</v>
      </c>
      <c r="O42" s="84"/>
      <c r="P42" s="106">
        <v>8</v>
      </c>
      <c r="Q42" s="106">
        <v>6</v>
      </c>
      <c r="R42" s="84"/>
      <c r="S42" s="106">
        <v>6</v>
      </c>
      <c r="T42" s="105">
        <v>6</v>
      </c>
      <c r="U42" s="84"/>
      <c r="V42" s="106">
        <v>6</v>
      </c>
      <c r="W42" s="105">
        <v>4</v>
      </c>
      <c r="X42" s="84">
        <v>6</v>
      </c>
      <c r="Y42" s="106">
        <v>6</v>
      </c>
      <c r="Z42" s="123">
        <v>6.4</v>
      </c>
      <c r="AA42" s="124" t="s">
        <v>367</v>
      </c>
      <c r="AB42" s="105">
        <v>5</v>
      </c>
      <c r="AC42" s="84"/>
      <c r="AD42" s="106">
        <v>5</v>
      </c>
      <c r="AE42" s="105">
        <v>4</v>
      </c>
      <c r="AF42" s="84"/>
      <c r="AG42" s="106">
        <v>4</v>
      </c>
      <c r="AH42" s="105">
        <v>7</v>
      </c>
      <c r="AI42" s="84"/>
      <c r="AJ42" s="106">
        <v>7</v>
      </c>
      <c r="AK42" s="105">
        <v>4</v>
      </c>
      <c r="AL42" s="84"/>
      <c r="AM42" s="106">
        <v>4</v>
      </c>
      <c r="AN42" s="105">
        <v>2</v>
      </c>
      <c r="AO42" s="84"/>
      <c r="AP42" s="106">
        <v>2</v>
      </c>
      <c r="AQ42" s="105"/>
      <c r="AR42" s="84"/>
      <c r="AS42" s="106">
        <v>0</v>
      </c>
      <c r="AT42" s="123">
        <v>4.4</v>
      </c>
      <c r="AU42" s="124" t="s">
        <v>364</v>
      </c>
      <c r="AV42" s="212" t="s">
        <v>405</v>
      </c>
      <c r="AW42" s="211" t="s">
        <v>363</v>
      </c>
      <c r="AX42" s="211">
        <v>4</v>
      </c>
      <c r="AY42" s="211">
        <v>13</v>
      </c>
      <c r="AZ42" s="211" t="s">
        <v>359</v>
      </c>
    </row>
    <row r="43" spans="1:52" ht="20.25" customHeight="1">
      <c r="A43" s="84">
        <v>41</v>
      </c>
      <c r="B43" s="85" t="s">
        <v>181</v>
      </c>
      <c r="C43" s="86" t="s">
        <v>182</v>
      </c>
      <c r="D43" s="84" t="s">
        <v>180</v>
      </c>
      <c r="E43" s="87" t="s">
        <v>183</v>
      </c>
      <c r="F43" s="84" t="s">
        <v>184</v>
      </c>
      <c r="G43" s="88" t="s">
        <v>17</v>
      </c>
      <c r="H43" s="105">
        <v>4</v>
      </c>
      <c r="I43" s="84">
        <v>6</v>
      </c>
      <c r="J43" s="106">
        <v>6</v>
      </c>
      <c r="K43" s="105">
        <v>7</v>
      </c>
      <c r="L43" s="84"/>
      <c r="M43" s="106">
        <v>7</v>
      </c>
      <c r="N43" s="106">
        <v>7</v>
      </c>
      <c r="O43" s="84"/>
      <c r="P43" s="106">
        <v>7</v>
      </c>
      <c r="Q43" s="106">
        <v>7</v>
      </c>
      <c r="R43" s="84"/>
      <c r="S43" s="106">
        <v>7</v>
      </c>
      <c r="T43" s="105">
        <v>6</v>
      </c>
      <c r="U43" s="84"/>
      <c r="V43" s="106">
        <v>6</v>
      </c>
      <c r="W43" s="105">
        <v>6</v>
      </c>
      <c r="X43" s="84"/>
      <c r="Y43" s="106">
        <v>6</v>
      </c>
      <c r="Z43" s="123">
        <v>6.6</v>
      </c>
      <c r="AA43" s="124" t="s">
        <v>367</v>
      </c>
      <c r="AB43" s="105">
        <v>0</v>
      </c>
      <c r="AC43" s="84"/>
      <c r="AD43" s="106">
        <v>0</v>
      </c>
      <c r="AE43" s="105">
        <v>0</v>
      </c>
      <c r="AF43" s="84"/>
      <c r="AG43" s="106">
        <v>0</v>
      </c>
      <c r="AH43" s="105">
        <v>3</v>
      </c>
      <c r="AI43" s="84"/>
      <c r="AJ43" s="106">
        <v>3</v>
      </c>
      <c r="AK43" s="105">
        <v>4</v>
      </c>
      <c r="AL43" s="84"/>
      <c r="AM43" s="106">
        <v>4</v>
      </c>
      <c r="AN43" s="105">
        <v>1</v>
      </c>
      <c r="AO43" s="84"/>
      <c r="AP43" s="106">
        <v>1</v>
      </c>
      <c r="AQ43" s="105"/>
      <c r="AR43" s="84"/>
      <c r="AS43" s="106">
        <v>0</v>
      </c>
      <c r="AT43" s="123">
        <v>1.8</v>
      </c>
      <c r="AU43" s="124" t="s">
        <v>361</v>
      </c>
      <c r="AV43" s="212" t="s">
        <v>406</v>
      </c>
      <c r="AW43" s="211" t="s">
        <v>361</v>
      </c>
      <c r="AX43" s="211">
        <v>6</v>
      </c>
      <c r="AY43" s="211">
        <v>22</v>
      </c>
      <c r="AZ43" s="211" t="s">
        <v>365</v>
      </c>
    </row>
    <row r="44" spans="1:52" ht="20.25" customHeight="1">
      <c r="A44" s="84">
        <v>42</v>
      </c>
      <c r="B44" s="85" t="s">
        <v>186</v>
      </c>
      <c r="C44" s="86" t="s">
        <v>182</v>
      </c>
      <c r="D44" s="84" t="s">
        <v>185</v>
      </c>
      <c r="E44" s="87" t="s">
        <v>187</v>
      </c>
      <c r="F44" s="84" t="s">
        <v>188</v>
      </c>
      <c r="G44" s="88" t="s">
        <v>32</v>
      </c>
      <c r="H44" s="105">
        <v>7</v>
      </c>
      <c r="I44" s="84"/>
      <c r="J44" s="106">
        <v>7</v>
      </c>
      <c r="K44" s="105">
        <v>8</v>
      </c>
      <c r="L44" s="84"/>
      <c r="M44" s="106">
        <v>8</v>
      </c>
      <c r="N44" s="106">
        <v>5</v>
      </c>
      <c r="O44" s="84"/>
      <c r="P44" s="106">
        <v>5</v>
      </c>
      <c r="Q44" s="106">
        <v>7</v>
      </c>
      <c r="R44" s="84"/>
      <c r="S44" s="106">
        <v>7</v>
      </c>
      <c r="T44" s="105">
        <v>6</v>
      </c>
      <c r="U44" s="105"/>
      <c r="V44" s="106">
        <v>6</v>
      </c>
      <c r="W44" s="105">
        <v>7</v>
      </c>
      <c r="X44" s="105"/>
      <c r="Y44" s="106">
        <v>7</v>
      </c>
      <c r="Z44" s="123">
        <v>6.55</v>
      </c>
      <c r="AA44" s="124" t="s">
        <v>367</v>
      </c>
      <c r="AB44" s="105">
        <v>8</v>
      </c>
      <c r="AC44" s="84"/>
      <c r="AD44" s="106">
        <v>8</v>
      </c>
      <c r="AE44" s="105">
        <v>8</v>
      </c>
      <c r="AF44" s="84"/>
      <c r="AG44" s="106">
        <v>8</v>
      </c>
      <c r="AH44" s="105">
        <v>8</v>
      </c>
      <c r="AI44" s="84"/>
      <c r="AJ44" s="106">
        <v>8</v>
      </c>
      <c r="AK44" s="105">
        <v>5</v>
      </c>
      <c r="AL44" s="84"/>
      <c r="AM44" s="106">
        <v>5</v>
      </c>
      <c r="AN44" s="105">
        <v>6</v>
      </c>
      <c r="AO44" s="84"/>
      <c r="AP44" s="106">
        <v>6</v>
      </c>
      <c r="AQ44" s="105"/>
      <c r="AR44" s="84"/>
      <c r="AS44" s="106">
        <v>0</v>
      </c>
      <c r="AT44" s="123">
        <v>6.85</v>
      </c>
      <c r="AU44" s="124" t="s">
        <v>367</v>
      </c>
      <c r="AV44" s="212" t="s">
        <v>401</v>
      </c>
      <c r="AW44" s="211" t="s">
        <v>428</v>
      </c>
      <c r="AX44" s="211">
        <v>1</v>
      </c>
      <c r="AY44" s="211">
        <v>0</v>
      </c>
      <c r="AZ44" s="211" t="s">
        <v>359</v>
      </c>
    </row>
    <row r="45" spans="1:52" ht="20.25" customHeight="1">
      <c r="A45" s="84">
        <v>43</v>
      </c>
      <c r="B45" s="85" t="s">
        <v>190</v>
      </c>
      <c r="C45" s="86" t="s">
        <v>191</v>
      </c>
      <c r="D45" s="84" t="s">
        <v>189</v>
      </c>
      <c r="E45" s="87" t="s">
        <v>192</v>
      </c>
      <c r="F45" s="84" t="s">
        <v>157</v>
      </c>
      <c r="G45" s="88" t="s">
        <v>17</v>
      </c>
      <c r="H45" s="105">
        <v>4</v>
      </c>
      <c r="I45" s="84">
        <v>6</v>
      </c>
      <c r="J45" s="106">
        <v>6</v>
      </c>
      <c r="K45" s="105">
        <v>6</v>
      </c>
      <c r="L45" s="84"/>
      <c r="M45" s="106">
        <v>6</v>
      </c>
      <c r="N45" s="106">
        <v>6</v>
      </c>
      <c r="O45" s="84"/>
      <c r="P45" s="106">
        <v>6</v>
      </c>
      <c r="Q45" s="106">
        <v>5</v>
      </c>
      <c r="R45" s="84"/>
      <c r="S45" s="106">
        <v>5</v>
      </c>
      <c r="T45" s="105">
        <v>7</v>
      </c>
      <c r="U45" s="84"/>
      <c r="V45" s="106">
        <v>7</v>
      </c>
      <c r="W45" s="105">
        <v>6</v>
      </c>
      <c r="X45" s="84"/>
      <c r="Y45" s="106">
        <v>6</v>
      </c>
      <c r="Z45" s="123">
        <v>5.95</v>
      </c>
      <c r="AA45" s="124" t="s">
        <v>368</v>
      </c>
      <c r="AB45" s="105">
        <v>6</v>
      </c>
      <c r="AC45" s="84"/>
      <c r="AD45" s="106">
        <v>6</v>
      </c>
      <c r="AE45" s="105">
        <v>6</v>
      </c>
      <c r="AF45" s="84"/>
      <c r="AG45" s="106">
        <v>6</v>
      </c>
      <c r="AH45" s="105">
        <v>9</v>
      </c>
      <c r="AI45" s="84"/>
      <c r="AJ45" s="106">
        <v>9</v>
      </c>
      <c r="AK45" s="105">
        <v>3</v>
      </c>
      <c r="AL45" s="84"/>
      <c r="AM45" s="106">
        <v>3</v>
      </c>
      <c r="AN45" s="105">
        <v>7</v>
      </c>
      <c r="AO45" s="84"/>
      <c r="AP45" s="106">
        <v>7</v>
      </c>
      <c r="AQ45" s="105"/>
      <c r="AR45" s="84"/>
      <c r="AS45" s="106">
        <v>0</v>
      </c>
      <c r="AT45" s="123">
        <v>6.05</v>
      </c>
      <c r="AU45" s="124" t="s">
        <v>367</v>
      </c>
      <c r="AV45" s="212" t="s">
        <v>407</v>
      </c>
      <c r="AW45" s="211" t="s">
        <v>363</v>
      </c>
      <c r="AX45" s="211">
        <v>2</v>
      </c>
      <c r="AY45" s="211">
        <v>5</v>
      </c>
      <c r="AZ45" s="211" t="s">
        <v>359</v>
      </c>
    </row>
    <row r="46" spans="1:52" ht="20.25" customHeight="1">
      <c r="A46" s="84">
        <v>44</v>
      </c>
      <c r="B46" s="85" t="s">
        <v>194</v>
      </c>
      <c r="C46" s="86" t="s">
        <v>195</v>
      </c>
      <c r="D46" s="84" t="s">
        <v>193</v>
      </c>
      <c r="E46" s="87" t="s">
        <v>196</v>
      </c>
      <c r="F46" s="84" t="s">
        <v>157</v>
      </c>
      <c r="G46" s="88" t="s">
        <v>17</v>
      </c>
      <c r="H46" s="105">
        <v>5</v>
      </c>
      <c r="I46" s="84"/>
      <c r="J46" s="106">
        <v>5</v>
      </c>
      <c r="K46" s="105">
        <v>7</v>
      </c>
      <c r="L46" s="84"/>
      <c r="M46" s="106">
        <v>7</v>
      </c>
      <c r="N46" s="106">
        <v>5</v>
      </c>
      <c r="O46" s="84"/>
      <c r="P46" s="106">
        <v>5</v>
      </c>
      <c r="Q46" s="106">
        <v>6</v>
      </c>
      <c r="R46" s="84"/>
      <c r="S46" s="106">
        <v>6</v>
      </c>
      <c r="T46" s="105">
        <v>7</v>
      </c>
      <c r="U46" s="84"/>
      <c r="V46" s="106">
        <v>7</v>
      </c>
      <c r="W46" s="105">
        <v>8</v>
      </c>
      <c r="X46" s="84"/>
      <c r="Y46" s="106">
        <v>8</v>
      </c>
      <c r="Z46" s="123">
        <v>5.95</v>
      </c>
      <c r="AA46" s="124" t="s">
        <v>368</v>
      </c>
      <c r="AB46" s="105">
        <v>6</v>
      </c>
      <c r="AC46" s="84"/>
      <c r="AD46" s="106">
        <v>6</v>
      </c>
      <c r="AE46" s="105">
        <v>6</v>
      </c>
      <c r="AF46" s="84"/>
      <c r="AG46" s="106">
        <v>6</v>
      </c>
      <c r="AH46" s="105">
        <v>9</v>
      </c>
      <c r="AI46" s="84"/>
      <c r="AJ46" s="106">
        <v>9</v>
      </c>
      <c r="AK46" s="105">
        <v>6</v>
      </c>
      <c r="AL46" s="84"/>
      <c r="AM46" s="106">
        <v>6</v>
      </c>
      <c r="AN46" s="105">
        <v>5</v>
      </c>
      <c r="AO46" s="84"/>
      <c r="AP46" s="106">
        <v>5</v>
      </c>
      <c r="AQ46" s="105"/>
      <c r="AR46" s="84"/>
      <c r="AS46" s="106">
        <v>0</v>
      </c>
      <c r="AT46" s="123">
        <v>6.4</v>
      </c>
      <c r="AU46" s="124" t="s">
        <v>367</v>
      </c>
      <c r="AV46" s="212" t="s">
        <v>402</v>
      </c>
      <c r="AW46" s="211" t="s">
        <v>428</v>
      </c>
      <c r="AX46" s="211">
        <v>1</v>
      </c>
      <c r="AY46" s="211">
        <v>0</v>
      </c>
      <c r="AZ46" s="211" t="s">
        <v>359</v>
      </c>
    </row>
    <row r="47" spans="1:52" ht="20.25" customHeight="1">
      <c r="A47" s="84">
        <v>45</v>
      </c>
      <c r="B47" s="85" t="s">
        <v>198</v>
      </c>
      <c r="C47" s="86" t="s">
        <v>199</v>
      </c>
      <c r="D47" s="84" t="s">
        <v>197</v>
      </c>
      <c r="E47" s="87" t="s">
        <v>200</v>
      </c>
      <c r="F47" s="84" t="s">
        <v>201</v>
      </c>
      <c r="G47" s="88" t="s">
        <v>17</v>
      </c>
      <c r="H47" s="105">
        <v>7</v>
      </c>
      <c r="I47" s="84"/>
      <c r="J47" s="106">
        <v>7</v>
      </c>
      <c r="K47" s="105">
        <v>6</v>
      </c>
      <c r="L47" s="84"/>
      <c r="M47" s="106">
        <v>6</v>
      </c>
      <c r="N47" s="106">
        <v>7</v>
      </c>
      <c r="O47" s="84"/>
      <c r="P47" s="106">
        <v>7</v>
      </c>
      <c r="Q47" s="106">
        <v>6</v>
      </c>
      <c r="R47" s="84"/>
      <c r="S47" s="106">
        <v>6</v>
      </c>
      <c r="T47" s="105">
        <v>7</v>
      </c>
      <c r="U47" s="84"/>
      <c r="V47" s="106">
        <v>7</v>
      </c>
      <c r="W47" s="105">
        <v>5</v>
      </c>
      <c r="X47" s="84"/>
      <c r="Y47" s="106">
        <v>5</v>
      </c>
      <c r="Z47" s="123">
        <v>6.6</v>
      </c>
      <c r="AA47" s="124" t="s">
        <v>367</v>
      </c>
      <c r="AB47" s="105">
        <v>7</v>
      </c>
      <c r="AC47" s="84"/>
      <c r="AD47" s="106">
        <v>7</v>
      </c>
      <c r="AE47" s="105">
        <v>6</v>
      </c>
      <c r="AF47" s="84"/>
      <c r="AG47" s="106">
        <v>6</v>
      </c>
      <c r="AH47" s="105">
        <v>9</v>
      </c>
      <c r="AI47" s="84"/>
      <c r="AJ47" s="106">
        <v>9</v>
      </c>
      <c r="AK47" s="105">
        <v>5</v>
      </c>
      <c r="AL47" s="84"/>
      <c r="AM47" s="106">
        <v>5</v>
      </c>
      <c r="AN47" s="105">
        <v>8</v>
      </c>
      <c r="AO47" s="84"/>
      <c r="AP47" s="106">
        <v>8</v>
      </c>
      <c r="AQ47" s="105"/>
      <c r="AR47" s="84"/>
      <c r="AS47" s="106">
        <v>0</v>
      </c>
      <c r="AT47" s="123">
        <v>6.95</v>
      </c>
      <c r="AU47" s="124" t="s">
        <v>367</v>
      </c>
      <c r="AV47" s="212" t="s">
        <v>391</v>
      </c>
      <c r="AW47" s="211" t="s">
        <v>428</v>
      </c>
      <c r="AX47" s="211">
        <v>1</v>
      </c>
      <c r="AY47" s="211">
        <v>0</v>
      </c>
      <c r="AZ47" s="211" t="s">
        <v>359</v>
      </c>
    </row>
    <row r="48" spans="1:52" ht="20.25" customHeight="1">
      <c r="A48" s="84">
        <v>46</v>
      </c>
      <c r="B48" s="85" t="s">
        <v>102</v>
      </c>
      <c r="C48" s="86" t="s">
        <v>203</v>
      </c>
      <c r="D48" s="84" t="s">
        <v>202</v>
      </c>
      <c r="E48" s="87" t="s">
        <v>22</v>
      </c>
      <c r="F48" s="84" t="s">
        <v>57</v>
      </c>
      <c r="G48" s="88" t="s">
        <v>17</v>
      </c>
      <c r="H48" s="105">
        <v>9</v>
      </c>
      <c r="I48" s="84"/>
      <c r="J48" s="106">
        <v>9</v>
      </c>
      <c r="K48" s="105">
        <v>6</v>
      </c>
      <c r="L48" s="84"/>
      <c r="M48" s="106">
        <v>6</v>
      </c>
      <c r="N48" s="106">
        <v>8</v>
      </c>
      <c r="O48" s="84"/>
      <c r="P48" s="106">
        <v>8</v>
      </c>
      <c r="Q48" s="106">
        <v>8</v>
      </c>
      <c r="R48" s="84"/>
      <c r="S48" s="106">
        <v>8</v>
      </c>
      <c r="T48" s="105">
        <v>9</v>
      </c>
      <c r="U48" s="84"/>
      <c r="V48" s="106">
        <v>9</v>
      </c>
      <c r="W48" s="105">
        <v>5</v>
      </c>
      <c r="X48" s="84"/>
      <c r="Y48" s="106">
        <v>5</v>
      </c>
      <c r="Z48" s="123">
        <v>8.1</v>
      </c>
      <c r="AA48" s="124" t="s">
        <v>366</v>
      </c>
      <c r="AB48" s="105">
        <v>7</v>
      </c>
      <c r="AC48" s="84"/>
      <c r="AD48" s="106">
        <v>7</v>
      </c>
      <c r="AE48" s="105">
        <v>7</v>
      </c>
      <c r="AF48" s="84"/>
      <c r="AG48" s="106">
        <v>7</v>
      </c>
      <c r="AH48" s="105">
        <v>10</v>
      </c>
      <c r="AI48" s="84"/>
      <c r="AJ48" s="106">
        <v>10</v>
      </c>
      <c r="AK48" s="105">
        <v>8</v>
      </c>
      <c r="AL48" s="84"/>
      <c r="AM48" s="106">
        <v>8</v>
      </c>
      <c r="AN48" s="105">
        <v>8</v>
      </c>
      <c r="AO48" s="84"/>
      <c r="AP48" s="106">
        <v>8</v>
      </c>
      <c r="AQ48" s="105"/>
      <c r="AR48" s="84"/>
      <c r="AS48" s="106">
        <v>0</v>
      </c>
      <c r="AT48" s="123">
        <v>8.05</v>
      </c>
      <c r="AU48" s="124" t="s">
        <v>366</v>
      </c>
      <c r="AV48" s="212" t="s">
        <v>408</v>
      </c>
      <c r="AW48" s="211" t="s">
        <v>366</v>
      </c>
      <c r="AX48" s="211">
        <v>1</v>
      </c>
      <c r="AY48" s="211">
        <v>0</v>
      </c>
      <c r="AZ48" s="211" t="s">
        <v>359</v>
      </c>
    </row>
    <row r="49" spans="1:52" ht="20.25" customHeight="1">
      <c r="A49" s="84">
        <v>47</v>
      </c>
      <c r="B49" s="85" t="s">
        <v>205</v>
      </c>
      <c r="C49" s="86" t="s">
        <v>203</v>
      </c>
      <c r="D49" s="84" t="s">
        <v>204</v>
      </c>
      <c r="E49" s="87" t="s">
        <v>206</v>
      </c>
      <c r="F49" s="84" t="s">
        <v>57</v>
      </c>
      <c r="G49" s="88" t="s">
        <v>17</v>
      </c>
      <c r="H49" s="105">
        <v>5</v>
      </c>
      <c r="I49" s="84"/>
      <c r="J49" s="106">
        <v>5</v>
      </c>
      <c r="K49" s="105">
        <v>5</v>
      </c>
      <c r="L49" s="84"/>
      <c r="M49" s="106">
        <v>5</v>
      </c>
      <c r="N49" s="106">
        <v>4</v>
      </c>
      <c r="O49" s="84">
        <v>7</v>
      </c>
      <c r="P49" s="106">
        <v>7</v>
      </c>
      <c r="Q49" s="106">
        <v>7</v>
      </c>
      <c r="R49" s="84"/>
      <c r="S49" s="106">
        <v>7</v>
      </c>
      <c r="T49" s="105">
        <v>8</v>
      </c>
      <c r="U49" s="84"/>
      <c r="V49" s="106">
        <v>8</v>
      </c>
      <c r="W49" s="105">
        <v>8</v>
      </c>
      <c r="X49" s="84"/>
      <c r="Y49" s="106">
        <v>8</v>
      </c>
      <c r="Z49" s="123">
        <v>6.5</v>
      </c>
      <c r="AA49" s="124" t="s">
        <v>367</v>
      </c>
      <c r="AB49" s="105">
        <v>7</v>
      </c>
      <c r="AC49" s="84"/>
      <c r="AD49" s="106">
        <v>7</v>
      </c>
      <c r="AE49" s="105">
        <v>5</v>
      </c>
      <c r="AF49" s="84"/>
      <c r="AG49" s="106">
        <v>5</v>
      </c>
      <c r="AH49" s="105">
        <v>9</v>
      </c>
      <c r="AI49" s="84"/>
      <c r="AJ49" s="106">
        <v>9</v>
      </c>
      <c r="AK49" s="105">
        <v>5</v>
      </c>
      <c r="AL49" s="84"/>
      <c r="AM49" s="106">
        <v>5</v>
      </c>
      <c r="AN49" s="105">
        <v>6</v>
      </c>
      <c r="AO49" s="84"/>
      <c r="AP49" s="106">
        <v>6</v>
      </c>
      <c r="AQ49" s="105"/>
      <c r="AR49" s="84"/>
      <c r="AS49" s="106">
        <v>0</v>
      </c>
      <c r="AT49" s="123">
        <v>6.4</v>
      </c>
      <c r="AU49" s="124" t="s">
        <v>367</v>
      </c>
      <c r="AV49" s="212" t="s">
        <v>409</v>
      </c>
      <c r="AW49" s="211" t="s">
        <v>428</v>
      </c>
      <c r="AX49" s="211">
        <v>1</v>
      </c>
      <c r="AY49" s="211">
        <v>0</v>
      </c>
      <c r="AZ49" s="211" t="s">
        <v>359</v>
      </c>
    </row>
    <row r="50" spans="1:52" ht="20.25" customHeight="1">
      <c r="A50" s="84">
        <v>48</v>
      </c>
      <c r="B50" s="85" t="s">
        <v>208</v>
      </c>
      <c r="C50" s="86" t="s">
        <v>209</v>
      </c>
      <c r="D50" s="84" t="s">
        <v>207</v>
      </c>
      <c r="E50" s="87" t="s">
        <v>210</v>
      </c>
      <c r="F50" s="84" t="s">
        <v>211</v>
      </c>
      <c r="G50" s="88" t="s">
        <v>17</v>
      </c>
      <c r="H50" s="105">
        <v>6</v>
      </c>
      <c r="I50" s="84"/>
      <c r="J50" s="106">
        <v>6</v>
      </c>
      <c r="K50" s="105">
        <v>6</v>
      </c>
      <c r="L50" s="84"/>
      <c r="M50" s="106">
        <v>6</v>
      </c>
      <c r="N50" s="106">
        <v>5</v>
      </c>
      <c r="O50" s="84"/>
      <c r="P50" s="106">
        <v>5</v>
      </c>
      <c r="Q50" s="106">
        <v>7</v>
      </c>
      <c r="R50" s="84"/>
      <c r="S50" s="106">
        <v>7</v>
      </c>
      <c r="T50" s="105">
        <v>6</v>
      </c>
      <c r="U50" s="84"/>
      <c r="V50" s="106">
        <v>6</v>
      </c>
      <c r="W50" s="105">
        <v>8</v>
      </c>
      <c r="X50" s="84"/>
      <c r="Y50" s="106">
        <v>8</v>
      </c>
      <c r="Z50" s="123">
        <v>6.05</v>
      </c>
      <c r="AA50" s="124" t="s">
        <v>367</v>
      </c>
      <c r="AB50" s="105">
        <v>7</v>
      </c>
      <c r="AC50" s="84"/>
      <c r="AD50" s="106">
        <v>7</v>
      </c>
      <c r="AE50" s="105">
        <v>6</v>
      </c>
      <c r="AF50" s="84"/>
      <c r="AG50" s="106">
        <v>6</v>
      </c>
      <c r="AH50" s="105">
        <v>10</v>
      </c>
      <c r="AI50" s="84"/>
      <c r="AJ50" s="106">
        <v>10</v>
      </c>
      <c r="AK50" s="105">
        <v>7</v>
      </c>
      <c r="AL50" s="84"/>
      <c r="AM50" s="106">
        <v>7</v>
      </c>
      <c r="AN50" s="105">
        <v>5</v>
      </c>
      <c r="AO50" s="84"/>
      <c r="AP50" s="106">
        <v>5</v>
      </c>
      <c r="AQ50" s="105"/>
      <c r="AR50" s="84"/>
      <c r="AS50" s="106">
        <v>0</v>
      </c>
      <c r="AT50" s="123">
        <v>7.05</v>
      </c>
      <c r="AU50" s="124" t="s">
        <v>360</v>
      </c>
      <c r="AV50" s="212" t="s">
        <v>410</v>
      </c>
      <c r="AW50" s="211" t="s">
        <v>428</v>
      </c>
      <c r="AX50" s="211">
        <v>1</v>
      </c>
      <c r="AY50" s="211">
        <v>0</v>
      </c>
      <c r="AZ50" s="211" t="s">
        <v>359</v>
      </c>
    </row>
    <row r="51" spans="1:52" ht="20.25" customHeight="1">
      <c r="A51" s="84">
        <v>49</v>
      </c>
      <c r="B51" s="85" t="s">
        <v>213</v>
      </c>
      <c r="C51" s="86" t="s">
        <v>214</v>
      </c>
      <c r="D51" s="84" t="s">
        <v>212</v>
      </c>
      <c r="E51" s="87" t="s">
        <v>215</v>
      </c>
      <c r="F51" s="84" t="s">
        <v>216</v>
      </c>
      <c r="G51" s="88" t="s">
        <v>17</v>
      </c>
      <c r="H51" s="105">
        <v>9</v>
      </c>
      <c r="I51" s="84"/>
      <c r="J51" s="106">
        <v>9</v>
      </c>
      <c r="K51" s="105">
        <v>7</v>
      </c>
      <c r="L51" s="84"/>
      <c r="M51" s="106">
        <v>7</v>
      </c>
      <c r="N51" s="106">
        <v>5</v>
      </c>
      <c r="O51" s="84"/>
      <c r="P51" s="106">
        <v>5</v>
      </c>
      <c r="Q51" s="106">
        <v>6</v>
      </c>
      <c r="R51" s="84"/>
      <c r="S51" s="106">
        <v>6</v>
      </c>
      <c r="T51" s="105">
        <v>7</v>
      </c>
      <c r="U51" s="84"/>
      <c r="V51" s="106">
        <v>7</v>
      </c>
      <c r="W51" s="105">
        <v>5</v>
      </c>
      <c r="X51" s="84"/>
      <c r="Y51" s="106">
        <v>5</v>
      </c>
      <c r="Z51" s="123">
        <v>6.75</v>
      </c>
      <c r="AA51" s="124" t="s">
        <v>367</v>
      </c>
      <c r="AB51" s="105">
        <v>7</v>
      </c>
      <c r="AC51" s="84"/>
      <c r="AD51" s="106">
        <v>7</v>
      </c>
      <c r="AE51" s="105">
        <v>6</v>
      </c>
      <c r="AF51" s="84"/>
      <c r="AG51" s="106">
        <v>6</v>
      </c>
      <c r="AH51" s="105">
        <v>9</v>
      </c>
      <c r="AI51" s="84"/>
      <c r="AJ51" s="106">
        <v>9</v>
      </c>
      <c r="AK51" s="105">
        <v>6</v>
      </c>
      <c r="AL51" s="84"/>
      <c r="AM51" s="106">
        <v>6</v>
      </c>
      <c r="AN51" s="105">
        <v>6</v>
      </c>
      <c r="AO51" s="84"/>
      <c r="AP51" s="106">
        <v>6</v>
      </c>
      <c r="AQ51" s="105"/>
      <c r="AR51" s="84"/>
      <c r="AS51" s="106">
        <v>0</v>
      </c>
      <c r="AT51" s="123">
        <v>6.8</v>
      </c>
      <c r="AU51" s="124" t="s">
        <v>367</v>
      </c>
      <c r="AV51" s="212" t="s">
        <v>411</v>
      </c>
      <c r="AW51" s="211" t="s">
        <v>428</v>
      </c>
      <c r="AX51" s="211">
        <v>1</v>
      </c>
      <c r="AY51" s="211">
        <v>0</v>
      </c>
      <c r="AZ51" s="211" t="s">
        <v>359</v>
      </c>
    </row>
    <row r="52" spans="1:52" ht="20.25" customHeight="1">
      <c r="A52" s="84">
        <v>50</v>
      </c>
      <c r="B52" s="85" t="s">
        <v>218</v>
      </c>
      <c r="C52" s="86" t="s">
        <v>219</v>
      </c>
      <c r="D52" s="84" t="s">
        <v>217</v>
      </c>
      <c r="E52" s="87" t="s">
        <v>74</v>
      </c>
      <c r="F52" s="84" t="s">
        <v>39</v>
      </c>
      <c r="G52" s="88" t="s">
        <v>17</v>
      </c>
      <c r="H52" s="105">
        <v>7</v>
      </c>
      <c r="I52" s="84"/>
      <c r="J52" s="106">
        <v>7</v>
      </c>
      <c r="K52" s="105">
        <v>7</v>
      </c>
      <c r="L52" s="84"/>
      <c r="M52" s="106">
        <v>7</v>
      </c>
      <c r="N52" s="106">
        <v>7</v>
      </c>
      <c r="O52" s="84"/>
      <c r="P52" s="106">
        <v>7</v>
      </c>
      <c r="Q52" s="106">
        <v>8</v>
      </c>
      <c r="R52" s="84"/>
      <c r="S52" s="106">
        <v>8</v>
      </c>
      <c r="T52" s="105">
        <v>6</v>
      </c>
      <c r="U52" s="84"/>
      <c r="V52" s="106">
        <v>6</v>
      </c>
      <c r="W52" s="105">
        <v>8</v>
      </c>
      <c r="X52" s="84"/>
      <c r="Y52" s="106">
        <v>8</v>
      </c>
      <c r="Z52" s="123">
        <v>7.05</v>
      </c>
      <c r="AA52" s="124" t="s">
        <v>360</v>
      </c>
      <c r="AB52" s="105">
        <v>3</v>
      </c>
      <c r="AC52" s="84"/>
      <c r="AD52" s="106">
        <v>3</v>
      </c>
      <c r="AE52" s="105">
        <v>6</v>
      </c>
      <c r="AF52" s="84"/>
      <c r="AG52" s="106">
        <v>6</v>
      </c>
      <c r="AH52" s="105">
        <v>10</v>
      </c>
      <c r="AI52" s="84"/>
      <c r="AJ52" s="106">
        <v>10</v>
      </c>
      <c r="AK52" s="105">
        <v>6</v>
      </c>
      <c r="AL52" s="84"/>
      <c r="AM52" s="106">
        <v>6</v>
      </c>
      <c r="AN52" s="105">
        <v>6</v>
      </c>
      <c r="AO52" s="84"/>
      <c r="AP52" s="106">
        <v>6</v>
      </c>
      <c r="AQ52" s="105"/>
      <c r="AR52" s="84"/>
      <c r="AS52" s="106">
        <v>0</v>
      </c>
      <c r="AT52" s="123">
        <v>6.2</v>
      </c>
      <c r="AU52" s="124" t="s">
        <v>367</v>
      </c>
      <c r="AV52" s="212" t="s">
        <v>412</v>
      </c>
      <c r="AW52" s="211" t="s">
        <v>428</v>
      </c>
      <c r="AX52" s="211">
        <v>2</v>
      </c>
      <c r="AY52" s="211">
        <v>5</v>
      </c>
      <c r="AZ52" s="211" t="s">
        <v>359</v>
      </c>
    </row>
    <row r="53" spans="1:52" ht="20.25" customHeight="1">
      <c r="A53" s="84">
        <v>51</v>
      </c>
      <c r="B53" s="85" t="s">
        <v>221</v>
      </c>
      <c r="C53" s="86" t="s">
        <v>219</v>
      </c>
      <c r="D53" s="84" t="s">
        <v>220</v>
      </c>
      <c r="E53" s="87" t="s">
        <v>222</v>
      </c>
      <c r="F53" s="84" t="s">
        <v>39</v>
      </c>
      <c r="G53" s="88" t="s">
        <v>17</v>
      </c>
      <c r="H53" s="105">
        <v>7</v>
      </c>
      <c r="I53" s="84"/>
      <c r="J53" s="106">
        <v>7</v>
      </c>
      <c r="K53" s="105">
        <v>7</v>
      </c>
      <c r="L53" s="84"/>
      <c r="M53" s="106">
        <v>7</v>
      </c>
      <c r="N53" s="106">
        <v>4</v>
      </c>
      <c r="O53" s="84">
        <v>7</v>
      </c>
      <c r="P53" s="106">
        <v>7</v>
      </c>
      <c r="Q53" s="106">
        <v>5</v>
      </c>
      <c r="R53" s="84"/>
      <c r="S53" s="106">
        <v>5</v>
      </c>
      <c r="T53" s="105">
        <v>5</v>
      </c>
      <c r="U53" s="84"/>
      <c r="V53" s="106">
        <v>5</v>
      </c>
      <c r="W53" s="105">
        <v>7</v>
      </c>
      <c r="X53" s="84"/>
      <c r="Y53" s="106">
        <v>7</v>
      </c>
      <c r="Z53" s="123">
        <v>6.1</v>
      </c>
      <c r="AA53" s="124" t="s">
        <v>367</v>
      </c>
      <c r="AB53" s="105">
        <v>7</v>
      </c>
      <c r="AC53" s="84"/>
      <c r="AD53" s="106">
        <v>7</v>
      </c>
      <c r="AE53" s="105">
        <v>7</v>
      </c>
      <c r="AF53" s="84"/>
      <c r="AG53" s="106">
        <v>7</v>
      </c>
      <c r="AH53" s="105">
        <v>7</v>
      </c>
      <c r="AI53" s="84"/>
      <c r="AJ53" s="106">
        <v>7</v>
      </c>
      <c r="AK53" s="105">
        <v>6</v>
      </c>
      <c r="AL53" s="84"/>
      <c r="AM53" s="106">
        <v>6</v>
      </c>
      <c r="AN53" s="105">
        <v>6</v>
      </c>
      <c r="AO53" s="84"/>
      <c r="AP53" s="106">
        <v>6</v>
      </c>
      <c r="AQ53" s="105"/>
      <c r="AR53" s="84"/>
      <c r="AS53" s="106">
        <v>0</v>
      </c>
      <c r="AT53" s="123">
        <v>6.55</v>
      </c>
      <c r="AU53" s="124" t="s">
        <v>367</v>
      </c>
      <c r="AV53" s="212" t="s">
        <v>413</v>
      </c>
      <c r="AW53" s="211" t="s">
        <v>428</v>
      </c>
      <c r="AX53" s="211">
        <v>1</v>
      </c>
      <c r="AY53" s="211">
        <v>0</v>
      </c>
      <c r="AZ53" s="211" t="s">
        <v>359</v>
      </c>
    </row>
    <row r="54" spans="1:52" ht="20.25" customHeight="1">
      <c r="A54" s="84">
        <v>52</v>
      </c>
      <c r="B54" s="85" t="s">
        <v>224</v>
      </c>
      <c r="C54" s="86" t="s">
        <v>225</v>
      </c>
      <c r="D54" s="84" t="s">
        <v>223</v>
      </c>
      <c r="E54" s="87" t="s">
        <v>226</v>
      </c>
      <c r="F54" s="84" t="s">
        <v>66</v>
      </c>
      <c r="G54" s="88" t="s">
        <v>17</v>
      </c>
      <c r="H54" s="105">
        <v>5</v>
      </c>
      <c r="I54" s="84"/>
      <c r="J54" s="106">
        <v>5</v>
      </c>
      <c r="K54" s="105">
        <v>7</v>
      </c>
      <c r="L54" s="84"/>
      <c r="M54" s="106">
        <v>7</v>
      </c>
      <c r="N54" s="106">
        <v>5</v>
      </c>
      <c r="O54" s="84"/>
      <c r="P54" s="106">
        <v>5</v>
      </c>
      <c r="Q54" s="106">
        <v>5</v>
      </c>
      <c r="R54" s="84"/>
      <c r="S54" s="106">
        <v>5</v>
      </c>
      <c r="T54" s="105">
        <v>4</v>
      </c>
      <c r="U54" s="84">
        <v>6</v>
      </c>
      <c r="V54" s="106">
        <v>6</v>
      </c>
      <c r="W54" s="105">
        <v>5</v>
      </c>
      <c r="X54" s="84"/>
      <c r="Y54" s="106">
        <v>5</v>
      </c>
      <c r="Z54" s="123">
        <v>5.5</v>
      </c>
      <c r="AA54" s="124" t="s">
        <v>368</v>
      </c>
      <c r="AB54" s="105">
        <v>7</v>
      </c>
      <c r="AC54" s="84"/>
      <c r="AD54" s="106">
        <v>7</v>
      </c>
      <c r="AE54" s="105">
        <v>7</v>
      </c>
      <c r="AF54" s="84"/>
      <c r="AG54" s="106">
        <v>7</v>
      </c>
      <c r="AH54" s="105">
        <v>5</v>
      </c>
      <c r="AI54" s="84"/>
      <c r="AJ54" s="106">
        <v>5</v>
      </c>
      <c r="AK54" s="105">
        <v>6</v>
      </c>
      <c r="AL54" s="84"/>
      <c r="AM54" s="106">
        <v>6</v>
      </c>
      <c r="AN54" s="105">
        <v>3</v>
      </c>
      <c r="AO54" s="84"/>
      <c r="AP54" s="106">
        <v>3</v>
      </c>
      <c r="AQ54" s="105"/>
      <c r="AR54" s="84"/>
      <c r="AS54" s="106">
        <v>0</v>
      </c>
      <c r="AT54" s="123">
        <v>5.55</v>
      </c>
      <c r="AU54" s="124" t="s">
        <v>368</v>
      </c>
      <c r="AV54" s="212" t="s">
        <v>414</v>
      </c>
      <c r="AW54" s="211" t="s">
        <v>363</v>
      </c>
      <c r="AX54" s="211">
        <v>2</v>
      </c>
      <c r="AY54" s="211">
        <v>3</v>
      </c>
      <c r="AZ54" s="211" t="s">
        <v>359</v>
      </c>
    </row>
    <row r="55" spans="1:52" ht="20.25" customHeight="1">
      <c r="A55" s="84">
        <v>53</v>
      </c>
      <c r="B55" s="85" t="s">
        <v>228</v>
      </c>
      <c r="C55" s="86" t="s">
        <v>229</v>
      </c>
      <c r="D55" s="84" t="s">
        <v>227</v>
      </c>
      <c r="E55" s="87" t="s">
        <v>230</v>
      </c>
      <c r="F55" s="84" t="s">
        <v>34</v>
      </c>
      <c r="G55" s="88" t="s">
        <v>17</v>
      </c>
      <c r="H55" s="105">
        <v>6</v>
      </c>
      <c r="I55" s="84"/>
      <c r="J55" s="106">
        <v>6</v>
      </c>
      <c r="K55" s="105">
        <v>6</v>
      </c>
      <c r="L55" s="84"/>
      <c r="M55" s="106">
        <v>6</v>
      </c>
      <c r="N55" s="106">
        <v>6</v>
      </c>
      <c r="O55" s="84"/>
      <c r="P55" s="106">
        <v>6</v>
      </c>
      <c r="Q55" s="106">
        <v>7</v>
      </c>
      <c r="R55" s="84"/>
      <c r="S55" s="106">
        <v>7</v>
      </c>
      <c r="T55" s="105">
        <v>8</v>
      </c>
      <c r="U55" s="84"/>
      <c r="V55" s="106">
        <v>8</v>
      </c>
      <c r="W55" s="105">
        <v>5</v>
      </c>
      <c r="X55" s="84"/>
      <c r="Y55" s="106">
        <v>5</v>
      </c>
      <c r="Z55" s="123">
        <v>6.65</v>
      </c>
      <c r="AA55" s="124" t="s">
        <v>367</v>
      </c>
      <c r="AB55" s="105">
        <v>7</v>
      </c>
      <c r="AC55" s="84"/>
      <c r="AD55" s="106">
        <v>7</v>
      </c>
      <c r="AE55" s="105">
        <v>7</v>
      </c>
      <c r="AF55" s="84"/>
      <c r="AG55" s="106">
        <v>7</v>
      </c>
      <c r="AH55" s="105">
        <v>10</v>
      </c>
      <c r="AI55" s="84"/>
      <c r="AJ55" s="106">
        <v>10</v>
      </c>
      <c r="AK55" s="105">
        <v>6</v>
      </c>
      <c r="AL55" s="84"/>
      <c r="AM55" s="106">
        <v>6</v>
      </c>
      <c r="AN55" s="105">
        <v>7</v>
      </c>
      <c r="AO55" s="84"/>
      <c r="AP55" s="106">
        <v>7</v>
      </c>
      <c r="AQ55" s="105"/>
      <c r="AR55" s="84"/>
      <c r="AS55" s="106">
        <v>0</v>
      </c>
      <c r="AT55" s="123">
        <v>7.35</v>
      </c>
      <c r="AU55" s="124" t="s">
        <v>360</v>
      </c>
      <c r="AV55" s="212" t="s">
        <v>415</v>
      </c>
      <c r="AW55" s="211" t="s">
        <v>360</v>
      </c>
      <c r="AX55" s="211">
        <v>1</v>
      </c>
      <c r="AY55" s="211">
        <v>0</v>
      </c>
      <c r="AZ55" s="211" t="s">
        <v>359</v>
      </c>
    </row>
    <row r="56" spans="1:52" ht="20.25" customHeight="1">
      <c r="A56" s="84">
        <v>54</v>
      </c>
      <c r="B56" s="85" t="s">
        <v>232</v>
      </c>
      <c r="C56" s="86" t="s">
        <v>229</v>
      </c>
      <c r="D56" s="84" t="s">
        <v>231</v>
      </c>
      <c r="E56" s="87" t="s">
        <v>233</v>
      </c>
      <c r="F56" s="84" t="s">
        <v>66</v>
      </c>
      <c r="G56" s="88" t="s">
        <v>17</v>
      </c>
      <c r="H56" s="105">
        <v>9</v>
      </c>
      <c r="I56" s="84"/>
      <c r="J56" s="106">
        <v>9</v>
      </c>
      <c r="K56" s="105">
        <v>8</v>
      </c>
      <c r="L56" s="84"/>
      <c r="M56" s="106">
        <v>8</v>
      </c>
      <c r="N56" s="106">
        <v>8</v>
      </c>
      <c r="O56" s="84"/>
      <c r="P56" s="106">
        <v>8</v>
      </c>
      <c r="Q56" s="106">
        <v>7</v>
      </c>
      <c r="R56" s="84"/>
      <c r="S56" s="106">
        <v>7</v>
      </c>
      <c r="T56" s="105">
        <v>8</v>
      </c>
      <c r="U56" s="84"/>
      <c r="V56" s="106">
        <v>8</v>
      </c>
      <c r="W56" s="105">
        <v>6</v>
      </c>
      <c r="X56" s="84"/>
      <c r="Y56" s="106">
        <v>6</v>
      </c>
      <c r="Z56" s="123">
        <v>7.95</v>
      </c>
      <c r="AA56" s="124" t="s">
        <v>360</v>
      </c>
      <c r="AB56" s="105">
        <v>7</v>
      </c>
      <c r="AC56" s="84"/>
      <c r="AD56" s="106">
        <v>7</v>
      </c>
      <c r="AE56" s="105">
        <v>7</v>
      </c>
      <c r="AF56" s="84"/>
      <c r="AG56" s="106">
        <v>7</v>
      </c>
      <c r="AH56" s="105">
        <v>10</v>
      </c>
      <c r="AI56" s="84"/>
      <c r="AJ56" s="106">
        <v>10</v>
      </c>
      <c r="AK56" s="105">
        <v>6</v>
      </c>
      <c r="AL56" s="84"/>
      <c r="AM56" s="106">
        <v>6</v>
      </c>
      <c r="AN56" s="105">
        <v>8</v>
      </c>
      <c r="AO56" s="84"/>
      <c r="AP56" s="106">
        <v>8</v>
      </c>
      <c r="AQ56" s="105"/>
      <c r="AR56" s="84"/>
      <c r="AS56" s="106">
        <v>0</v>
      </c>
      <c r="AT56" s="123">
        <v>7.55</v>
      </c>
      <c r="AU56" s="124" t="s">
        <v>360</v>
      </c>
      <c r="AV56" s="212" t="s">
        <v>416</v>
      </c>
      <c r="AW56" s="211" t="s">
        <v>360</v>
      </c>
      <c r="AX56" s="211">
        <v>1</v>
      </c>
      <c r="AY56" s="211">
        <v>0</v>
      </c>
      <c r="AZ56" s="211" t="s">
        <v>359</v>
      </c>
    </row>
    <row r="57" spans="1:52" ht="20.25" customHeight="1">
      <c r="A57" s="84">
        <v>55</v>
      </c>
      <c r="B57" s="85" t="s">
        <v>235</v>
      </c>
      <c r="C57" s="86" t="s">
        <v>229</v>
      </c>
      <c r="D57" s="84" t="s">
        <v>234</v>
      </c>
      <c r="E57" s="87" t="s">
        <v>236</v>
      </c>
      <c r="F57" s="84" t="s">
        <v>136</v>
      </c>
      <c r="G57" s="88" t="s">
        <v>17</v>
      </c>
      <c r="H57" s="105">
        <v>6</v>
      </c>
      <c r="I57" s="84"/>
      <c r="J57" s="106">
        <v>6</v>
      </c>
      <c r="K57" s="105">
        <v>6</v>
      </c>
      <c r="L57" s="84"/>
      <c r="M57" s="106">
        <v>6</v>
      </c>
      <c r="N57" s="106">
        <v>6</v>
      </c>
      <c r="O57" s="84"/>
      <c r="P57" s="106">
        <v>6</v>
      </c>
      <c r="Q57" s="106">
        <v>5</v>
      </c>
      <c r="R57" s="84"/>
      <c r="S57" s="106">
        <v>5</v>
      </c>
      <c r="T57" s="105">
        <v>8</v>
      </c>
      <c r="U57" s="84"/>
      <c r="V57" s="106">
        <v>8</v>
      </c>
      <c r="W57" s="105">
        <v>5</v>
      </c>
      <c r="X57" s="84"/>
      <c r="Y57" s="106">
        <v>5</v>
      </c>
      <c r="Z57" s="123">
        <v>6.15</v>
      </c>
      <c r="AA57" s="124" t="s">
        <v>367</v>
      </c>
      <c r="AB57" s="105">
        <v>6</v>
      </c>
      <c r="AC57" s="84"/>
      <c r="AD57" s="106">
        <v>6</v>
      </c>
      <c r="AE57" s="105">
        <v>6</v>
      </c>
      <c r="AF57" s="84"/>
      <c r="AG57" s="106">
        <v>6</v>
      </c>
      <c r="AH57" s="105">
        <v>7</v>
      </c>
      <c r="AI57" s="84"/>
      <c r="AJ57" s="106">
        <v>7</v>
      </c>
      <c r="AK57" s="105">
        <v>5</v>
      </c>
      <c r="AL57" s="84"/>
      <c r="AM57" s="106">
        <v>5</v>
      </c>
      <c r="AN57" s="105">
        <v>7</v>
      </c>
      <c r="AO57" s="84"/>
      <c r="AP57" s="106">
        <v>7</v>
      </c>
      <c r="AQ57" s="105"/>
      <c r="AR57" s="84"/>
      <c r="AS57" s="106">
        <v>0</v>
      </c>
      <c r="AT57" s="123">
        <v>6.15</v>
      </c>
      <c r="AU57" s="124" t="s">
        <v>367</v>
      </c>
      <c r="AV57" s="212" t="s">
        <v>417</v>
      </c>
      <c r="AW57" s="211" t="s">
        <v>428</v>
      </c>
      <c r="AX57" s="211">
        <v>1</v>
      </c>
      <c r="AY57" s="211">
        <v>0</v>
      </c>
      <c r="AZ57" s="211" t="s">
        <v>359</v>
      </c>
    </row>
    <row r="58" spans="1:52" ht="20.25" customHeight="1">
      <c r="A58" s="84">
        <v>56</v>
      </c>
      <c r="B58" s="85" t="s">
        <v>238</v>
      </c>
      <c r="C58" s="86" t="s">
        <v>239</v>
      </c>
      <c r="D58" s="84" t="s">
        <v>237</v>
      </c>
      <c r="E58" s="87" t="s">
        <v>240</v>
      </c>
      <c r="F58" s="84" t="s">
        <v>57</v>
      </c>
      <c r="G58" s="88" t="s">
        <v>17</v>
      </c>
      <c r="H58" s="105">
        <v>6</v>
      </c>
      <c r="I58" s="84"/>
      <c r="J58" s="106">
        <v>6</v>
      </c>
      <c r="K58" s="105">
        <v>7</v>
      </c>
      <c r="L58" s="84"/>
      <c r="M58" s="106">
        <v>7</v>
      </c>
      <c r="N58" s="106">
        <v>5</v>
      </c>
      <c r="O58" s="84"/>
      <c r="P58" s="106">
        <v>5</v>
      </c>
      <c r="Q58" s="106">
        <v>7</v>
      </c>
      <c r="R58" s="84"/>
      <c r="S58" s="106">
        <v>7</v>
      </c>
      <c r="T58" s="105">
        <v>5</v>
      </c>
      <c r="U58" s="84"/>
      <c r="V58" s="106">
        <v>5</v>
      </c>
      <c r="W58" s="105">
        <v>4</v>
      </c>
      <c r="X58" s="84">
        <v>7</v>
      </c>
      <c r="Y58" s="106">
        <v>7</v>
      </c>
      <c r="Z58" s="123">
        <v>6</v>
      </c>
      <c r="AA58" s="124" t="s">
        <v>367</v>
      </c>
      <c r="AB58" s="105">
        <v>4</v>
      </c>
      <c r="AC58" s="84"/>
      <c r="AD58" s="106">
        <v>4</v>
      </c>
      <c r="AE58" s="105">
        <v>7</v>
      </c>
      <c r="AF58" s="84"/>
      <c r="AG58" s="106">
        <v>7</v>
      </c>
      <c r="AH58" s="105">
        <v>7</v>
      </c>
      <c r="AI58" s="84"/>
      <c r="AJ58" s="106">
        <v>7</v>
      </c>
      <c r="AK58" s="105">
        <v>5</v>
      </c>
      <c r="AL58" s="84"/>
      <c r="AM58" s="106">
        <v>5</v>
      </c>
      <c r="AN58" s="105">
        <v>5</v>
      </c>
      <c r="AO58" s="84"/>
      <c r="AP58" s="106">
        <v>5</v>
      </c>
      <c r="AQ58" s="105"/>
      <c r="AR58" s="84"/>
      <c r="AS58" s="106">
        <v>0</v>
      </c>
      <c r="AT58" s="123">
        <v>5.5</v>
      </c>
      <c r="AU58" s="124" t="s">
        <v>368</v>
      </c>
      <c r="AV58" s="212" t="s">
        <v>395</v>
      </c>
      <c r="AW58" s="211" t="s">
        <v>363</v>
      </c>
      <c r="AX58" s="211">
        <v>2</v>
      </c>
      <c r="AY58" s="211">
        <v>5</v>
      </c>
      <c r="AZ58" s="211" t="s">
        <v>359</v>
      </c>
    </row>
    <row r="59" spans="1:52" ht="20.25" customHeight="1">
      <c r="A59" s="84">
        <v>57</v>
      </c>
      <c r="B59" s="85" t="s">
        <v>242</v>
      </c>
      <c r="C59" s="86" t="s">
        <v>243</v>
      </c>
      <c r="D59" s="84" t="s">
        <v>241</v>
      </c>
      <c r="E59" s="87" t="s">
        <v>244</v>
      </c>
      <c r="F59" s="84" t="s">
        <v>57</v>
      </c>
      <c r="G59" s="88" t="s">
        <v>17</v>
      </c>
      <c r="H59" s="105">
        <v>5</v>
      </c>
      <c r="I59" s="84"/>
      <c r="J59" s="106">
        <v>5</v>
      </c>
      <c r="K59" s="105">
        <v>7</v>
      </c>
      <c r="L59" s="84"/>
      <c r="M59" s="106">
        <v>7</v>
      </c>
      <c r="N59" s="106">
        <v>6</v>
      </c>
      <c r="O59" s="84"/>
      <c r="P59" s="106">
        <v>6</v>
      </c>
      <c r="Q59" s="106">
        <v>7</v>
      </c>
      <c r="R59" s="84"/>
      <c r="S59" s="106">
        <v>7</v>
      </c>
      <c r="T59" s="105">
        <v>7</v>
      </c>
      <c r="U59" s="84"/>
      <c r="V59" s="106">
        <v>7</v>
      </c>
      <c r="W59" s="105">
        <v>5</v>
      </c>
      <c r="X59" s="84"/>
      <c r="Y59" s="106">
        <v>5</v>
      </c>
      <c r="Z59" s="123">
        <v>6.4</v>
      </c>
      <c r="AA59" s="124" t="s">
        <v>367</v>
      </c>
      <c r="AB59" s="105">
        <v>7</v>
      </c>
      <c r="AC59" s="84"/>
      <c r="AD59" s="106">
        <v>7</v>
      </c>
      <c r="AE59" s="105">
        <v>6</v>
      </c>
      <c r="AF59" s="84"/>
      <c r="AG59" s="106">
        <v>6</v>
      </c>
      <c r="AH59" s="105">
        <v>8</v>
      </c>
      <c r="AI59" s="84"/>
      <c r="AJ59" s="106">
        <v>8</v>
      </c>
      <c r="AK59" s="105">
        <v>5</v>
      </c>
      <c r="AL59" s="84"/>
      <c r="AM59" s="106">
        <v>5</v>
      </c>
      <c r="AN59" s="105">
        <v>6</v>
      </c>
      <c r="AO59" s="84"/>
      <c r="AP59" s="106">
        <v>6</v>
      </c>
      <c r="AQ59" s="105"/>
      <c r="AR59" s="84"/>
      <c r="AS59" s="106">
        <v>0</v>
      </c>
      <c r="AT59" s="123">
        <v>6.35</v>
      </c>
      <c r="AU59" s="124" t="s">
        <v>367</v>
      </c>
      <c r="AV59" s="212" t="s">
        <v>413</v>
      </c>
      <c r="AW59" s="211" t="s">
        <v>428</v>
      </c>
      <c r="AX59" s="211">
        <v>1</v>
      </c>
      <c r="AY59" s="211">
        <v>0</v>
      </c>
      <c r="AZ59" s="211" t="s">
        <v>359</v>
      </c>
    </row>
    <row r="60" spans="1:52" ht="20.25" customHeight="1">
      <c r="A60" s="84">
        <v>58</v>
      </c>
      <c r="B60" s="85" t="s">
        <v>246</v>
      </c>
      <c r="C60" s="86" t="s">
        <v>247</v>
      </c>
      <c r="D60" s="84" t="s">
        <v>245</v>
      </c>
      <c r="E60" s="87" t="s">
        <v>248</v>
      </c>
      <c r="F60" s="84" t="s">
        <v>23</v>
      </c>
      <c r="G60" s="88" t="s">
        <v>17</v>
      </c>
      <c r="H60" s="105">
        <v>6</v>
      </c>
      <c r="I60" s="84"/>
      <c r="J60" s="106">
        <v>6</v>
      </c>
      <c r="K60" s="105">
        <v>5</v>
      </c>
      <c r="L60" s="84"/>
      <c r="M60" s="106">
        <v>5</v>
      </c>
      <c r="N60" s="106">
        <v>5</v>
      </c>
      <c r="O60" s="84"/>
      <c r="P60" s="106">
        <v>5</v>
      </c>
      <c r="Q60" s="106">
        <v>6</v>
      </c>
      <c r="R60" s="84"/>
      <c r="S60" s="106">
        <v>6</v>
      </c>
      <c r="T60" s="105">
        <v>7</v>
      </c>
      <c r="U60" s="84"/>
      <c r="V60" s="106">
        <v>7</v>
      </c>
      <c r="W60" s="105">
        <v>6</v>
      </c>
      <c r="X60" s="84"/>
      <c r="Y60" s="106">
        <v>6</v>
      </c>
      <c r="Z60" s="123">
        <v>5.85</v>
      </c>
      <c r="AA60" s="124" t="s">
        <v>368</v>
      </c>
      <c r="AB60" s="105">
        <v>7</v>
      </c>
      <c r="AC60" s="84"/>
      <c r="AD60" s="106">
        <v>7</v>
      </c>
      <c r="AE60" s="105">
        <v>6</v>
      </c>
      <c r="AF60" s="84"/>
      <c r="AG60" s="106">
        <v>6</v>
      </c>
      <c r="AH60" s="105">
        <v>8</v>
      </c>
      <c r="AI60" s="84"/>
      <c r="AJ60" s="106">
        <v>8</v>
      </c>
      <c r="AK60" s="105">
        <v>5</v>
      </c>
      <c r="AL60" s="84"/>
      <c r="AM60" s="106">
        <v>5</v>
      </c>
      <c r="AN60" s="105">
        <v>6</v>
      </c>
      <c r="AO60" s="84"/>
      <c r="AP60" s="106">
        <v>6</v>
      </c>
      <c r="AQ60" s="105"/>
      <c r="AR60" s="84"/>
      <c r="AS60" s="106">
        <v>0</v>
      </c>
      <c r="AT60" s="123">
        <v>6.35</v>
      </c>
      <c r="AU60" s="124" t="s">
        <v>367</v>
      </c>
      <c r="AV60" s="212" t="s">
        <v>417</v>
      </c>
      <c r="AW60" s="211" t="s">
        <v>428</v>
      </c>
      <c r="AX60" s="211">
        <v>1</v>
      </c>
      <c r="AY60" s="211">
        <v>0</v>
      </c>
      <c r="AZ60" s="211" t="s">
        <v>359</v>
      </c>
    </row>
    <row r="61" spans="1:52" ht="20.25" customHeight="1">
      <c r="A61" s="84">
        <v>59</v>
      </c>
      <c r="B61" s="85" t="s">
        <v>176</v>
      </c>
      <c r="C61" s="86" t="s">
        <v>250</v>
      </c>
      <c r="D61" s="84" t="s">
        <v>249</v>
      </c>
      <c r="E61" s="87" t="s">
        <v>251</v>
      </c>
      <c r="F61" s="84" t="s">
        <v>157</v>
      </c>
      <c r="G61" s="88" t="s">
        <v>17</v>
      </c>
      <c r="H61" s="105">
        <v>6</v>
      </c>
      <c r="I61" s="84"/>
      <c r="J61" s="106">
        <v>6</v>
      </c>
      <c r="K61" s="105">
        <v>6</v>
      </c>
      <c r="L61" s="84"/>
      <c r="M61" s="106">
        <v>6</v>
      </c>
      <c r="N61" s="106">
        <v>6</v>
      </c>
      <c r="O61" s="84"/>
      <c r="P61" s="106">
        <v>6</v>
      </c>
      <c r="Q61" s="106">
        <v>6</v>
      </c>
      <c r="R61" s="84"/>
      <c r="S61" s="106">
        <v>6</v>
      </c>
      <c r="T61" s="105">
        <v>5</v>
      </c>
      <c r="U61" s="84"/>
      <c r="V61" s="106">
        <v>5</v>
      </c>
      <c r="W61" s="105">
        <v>5</v>
      </c>
      <c r="X61" s="84"/>
      <c r="Y61" s="106">
        <v>5</v>
      </c>
      <c r="Z61" s="123">
        <v>5.8</v>
      </c>
      <c r="AA61" s="124" t="s">
        <v>368</v>
      </c>
      <c r="AB61" s="105">
        <v>7</v>
      </c>
      <c r="AC61" s="84"/>
      <c r="AD61" s="106">
        <v>7</v>
      </c>
      <c r="AE61" s="105">
        <v>6</v>
      </c>
      <c r="AF61" s="84"/>
      <c r="AG61" s="106">
        <v>6</v>
      </c>
      <c r="AH61" s="105">
        <v>8</v>
      </c>
      <c r="AI61" s="84"/>
      <c r="AJ61" s="106">
        <v>8</v>
      </c>
      <c r="AK61" s="105">
        <v>4</v>
      </c>
      <c r="AL61" s="84"/>
      <c r="AM61" s="106">
        <v>4</v>
      </c>
      <c r="AN61" s="105">
        <v>6</v>
      </c>
      <c r="AO61" s="84"/>
      <c r="AP61" s="106">
        <v>6</v>
      </c>
      <c r="AQ61" s="105"/>
      <c r="AR61" s="84"/>
      <c r="AS61" s="106">
        <v>0</v>
      </c>
      <c r="AT61" s="123">
        <v>6.1</v>
      </c>
      <c r="AU61" s="124" t="s">
        <v>367</v>
      </c>
      <c r="AV61" s="212" t="s">
        <v>407</v>
      </c>
      <c r="AW61" s="211" t="s">
        <v>363</v>
      </c>
      <c r="AX61" s="211">
        <v>2</v>
      </c>
      <c r="AY61" s="211">
        <v>5</v>
      </c>
      <c r="AZ61" s="211" t="s">
        <v>359</v>
      </c>
    </row>
    <row r="62" spans="1:52" ht="20.25" customHeight="1">
      <c r="A62" s="84">
        <v>60</v>
      </c>
      <c r="B62" s="85" t="s">
        <v>253</v>
      </c>
      <c r="C62" s="86" t="s">
        <v>254</v>
      </c>
      <c r="D62" s="84" t="s">
        <v>252</v>
      </c>
      <c r="E62" s="87" t="s">
        <v>230</v>
      </c>
      <c r="F62" s="84" t="s">
        <v>88</v>
      </c>
      <c r="G62" s="88" t="s">
        <v>17</v>
      </c>
      <c r="H62" s="105">
        <v>3</v>
      </c>
      <c r="I62" s="84">
        <v>6</v>
      </c>
      <c r="J62" s="106">
        <v>6</v>
      </c>
      <c r="K62" s="105">
        <v>6</v>
      </c>
      <c r="L62" s="84"/>
      <c r="M62" s="106">
        <v>6</v>
      </c>
      <c r="N62" s="106">
        <v>4</v>
      </c>
      <c r="O62" s="84">
        <v>6</v>
      </c>
      <c r="P62" s="106">
        <v>6</v>
      </c>
      <c r="Q62" s="106">
        <v>7</v>
      </c>
      <c r="R62" s="84"/>
      <c r="S62" s="106">
        <v>7</v>
      </c>
      <c r="T62" s="105">
        <v>5</v>
      </c>
      <c r="U62" s="84"/>
      <c r="V62" s="106">
        <v>5</v>
      </c>
      <c r="W62" s="105">
        <v>6</v>
      </c>
      <c r="X62" s="84"/>
      <c r="Y62" s="106">
        <v>6</v>
      </c>
      <c r="Z62" s="123">
        <v>6.05</v>
      </c>
      <c r="AA62" s="124" t="s">
        <v>367</v>
      </c>
      <c r="AB62" s="105">
        <v>0</v>
      </c>
      <c r="AC62" s="84"/>
      <c r="AD62" s="106">
        <v>0</v>
      </c>
      <c r="AE62" s="105">
        <v>6</v>
      </c>
      <c r="AF62" s="84"/>
      <c r="AG62" s="106">
        <v>6</v>
      </c>
      <c r="AH62" s="105">
        <v>7</v>
      </c>
      <c r="AI62" s="84"/>
      <c r="AJ62" s="106">
        <v>7</v>
      </c>
      <c r="AK62" s="105">
        <v>7</v>
      </c>
      <c r="AL62" s="84"/>
      <c r="AM62" s="106">
        <v>7</v>
      </c>
      <c r="AN62" s="105">
        <v>5</v>
      </c>
      <c r="AO62" s="84"/>
      <c r="AP62" s="106">
        <v>5</v>
      </c>
      <c r="AQ62" s="105"/>
      <c r="AR62" s="84"/>
      <c r="AS62" s="106">
        <v>0</v>
      </c>
      <c r="AT62" s="123">
        <v>5.05</v>
      </c>
      <c r="AU62" s="124" t="s">
        <v>368</v>
      </c>
      <c r="AV62" s="212" t="s">
        <v>418</v>
      </c>
      <c r="AW62" s="211" t="s">
        <v>363</v>
      </c>
      <c r="AX62" s="211">
        <v>2</v>
      </c>
      <c r="AY62" s="211">
        <v>5</v>
      </c>
      <c r="AZ62" s="211" t="s">
        <v>359</v>
      </c>
    </row>
    <row r="63" spans="1:52" ht="20.25" customHeight="1">
      <c r="A63" s="84">
        <v>61</v>
      </c>
      <c r="B63" s="85" t="s">
        <v>256</v>
      </c>
      <c r="C63" s="86" t="s">
        <v>257</v>
      </c>
      <c r="D63" s="84" t="s">
        <v>255</v>
      </c>
      <c r="E63" s="87" t="s">
        <v>200</v>
      </c>
      <c r="F63" s="84" t="s">
        <v>258</v>
      </c>
      <c r="G63" s="88" t="s">
        <v>17</v>
      </c>
      <c r="H63" s="105">
        <v>6</v>
      </c>
      <c r="I63" s="84"/>
      <c r="J63" s="106">
        <v>6</v>
      </c>
      <c r="K63" s="105">
        <v>6</v>
      </c>
      <c r="L63" s="84"/>
      <c r="M63" s="106">
        <v>6</v>
      </c>
      <c r="N63" s="106">
        <v>5</v>
      </c>
      <c r="O63" s="84"/>
      <c r="P63" s="106">
        <v>5</v>
      </c>
      <c r="Q63" s="106">
        <v>6</v>
      </c>
      <c r="R63" s="84"/>
      <c r="S63" s="106">
        <v>6</v>
      </c>
      <c r="T63" s="105">
        <v>7</v>
      </c>
      <c r="U63" s="84"/>
      <c r="V63" s="106">
        <v>7</v>
      </c>
      <c r="W63" s="105">
        <v>5</v>
      </c>
      <c r="X63" s="84"/>
      <c r="Y63" s="106">
        <v>5</v>
      </c>
      <c r="Z63" s="123">
        <v>6</v>
      </c>
      <c r="AA63" s="124" t="s">
        <v>367</v>
      </c>
      <c r="AB63" s="105">
        <v>5</v>
      </c>
      <c r="AC63" s="84"/>
      <c r="AD63" s="106">
        <v>5</v>
      </c>
      <c r="AE63" s="105">
        <v>6</v>
      </c>
      <c r="AF63" s="84"/>
      <c r="AG63" s="106">
        <v>6</v>
      </c>
      <c r="AH63" s="105">
        <v>5</v>
      </c>
      <c r="AI63" s="84"/>
      <c r="AJ63" s="106">
        <v>5</v>
      </c>
      <c r="AK63" s="105">
        <v>5</v>
      </c>
      <c r="AL63" s="84"/>
      <c r="AM63" s="106">
        <v>5</v>
      </c>
      <c r="AN63" s="105">
        <v>4</v>
      </c>
      <c r="AO63" s="84"/>
      <c r="AP63" s="106">
        <v>4</v>
      </c>
      <c r="AQ63" s="105"/>
      <c r="AR63" s="84"/>
      <c r="AS63" s="106">
        <v>0</v>
      </c>
      <c r="AT63" s="123">
        <v>4.95</v>
      </c>
      <c r="AU63" s="124" t="s">
        <v>364</v>
      </c>
      <c r="AV63" s="212" t="s">
        <v>419</v>
      </c>
      <c r="AW63" s="211" t="s">
        <v>363</v>
      </c>
      <c r="AX63" s="211">
        <v>2</v>
      </c>
      <c r="AY63" s="211">
        <v>3</v>
      </c>
      <c r="AZ63" s="211" t="s">
        <v>359</v>
      </c>
    </row>
    <row r="64" spans="1:52" ht="20.25" customHeight="1">
      <c r="A64" s="84">
        <v>62</v>
      </c>
      <c r="B64" s="85" t="s">
        <v>260</v>
      </c>
      <c r="C64" s="86" t="s">
        <v>261</v>
      </c>
      <c r="D64" s="84" t="s">
        <v>259</v>
      </c>
      <c r="E64" s="87" t="s">
        <v>262</v>
      </c>
      <c r="F64" s="84" t="s">
        <v>263</v>
      </c>
      <c r="G64" s="88" t="s">
        <v>32</v>
      </c>
      <c r="H64" s="105">
        <v>8</v>
      </c>
      <c r="I64" s="84"/>
      <c r="J64" s="106">
        <v>8</v>
      </c>
      <c r="K64" s="105">
        <v>7</v>
      </c>
      <c r="L64" s="84"/>
      <c r="M64" s="106">
        <v>7</v>
      </c>
      <c r="N64" s="106">
        <v>6</v>
      </c>
      <c r="O64" s="84"/>
      <c r="P64" s="106">
        <v>6</v>
      </c>
      <c r="Q64" s="106">
        <v>7</v>
      </c>
      <c r="R64" s="84"/>
      <c r="S64" s="106">
        <v>7</v>
      </c>
      <c r="T64" s="105">
        <v>6</v>
      </c>
      <c r="U64" s="84"/>
      <c r="V64" s="106">
        <v>6</v>
      </c>
      <c r="W64" s="105">
        <v>6</v>
      </c>
      <c r="X64" s="84"/>
      <c r="Y64" s="106">
        <v>6</v>
      </c>
      <c r="Z64" s="123">
        <v>6.8</v>
      </c>
      <c r="AA64" s="124" t="s">
        <v>367</v>
      </c>
      <c r="AB64" s="105">
        <v>7</v>
      </c>
      <c r="AC64" s="84"/>
      <c r="AD64" s="106">
        <v>7</v>
      </c>
      <c r="AE64" s="105">
        <v>8</v>
      </c>
      <c r="AF64" s="84"/>
      <c r="AG64" s="106">
        <v>8</v>
      </c>
      <c r="AH64" s="105">
        <v>9</v>
      </c>
      <c r="AI64" s="84"/>
      <c r="AJ64" s="106">
        <v>9</v>
      </c>
      <c r="AK64" s="105">
        <v>5</v>
      </c>
      <c r="AL64" s="84"/>
      <c r="AM64" s="106">
        <v>5</v>
      </c>
      <c r="AN64" s="105">
        <v>9</v>
      </c>
      <c r="AO64" s="84"/>
      <c r="AP64" s="106">
        <v>9</v>
      </c>
      <c r="AQ64" s="105"/>
      <c r="AR64" s="84"/>
      <c r="AS64" s="106">
        <v>0</v>
      </c>
      <c r="AT64" s="123">
        <v>7.45</v>
      </c>
      <c r="AU64" s="124" t="s">
        <v>360</v>
      </c>
      <c r="AV64" s="212" t="s">
        <v>420</v>
      </c>
      <c r="AW64" s="211" t="s">
        <v>360</v>
      </c>
      <c r="AX64" s="211">
        <v>1</v>
      </c>
      <c r="AY64" s="211">
        <v>0</v>
      </c>
      <c r="AZ64" s="211" t="s">
        <v>359</v>
      </c>
    </row>
    <row r="65" spans="1:52" ht="20.25" customHeight="1">
      <c r="A65" s="84">
        <v>63</v>
      </c>
      <c r="B65" s="85" t="s">
        <v>265</v>
      </c>
      <c r="C65" s="86" t="s">
        <v>266</v>
      </c>
      <c r="D65" s="84" t="s">
        <v>264</v>
      </c>
      <c r="E65" s="87" t="s">
        <v>267</v>
      </c>
      <c r="F65" s="84" t="s">
        <v>105</v>
      </c>
      <c r="G65" s="88" t="s">
        <v>32</v>
      </c>
      <c r="H65" s="105">
        <v>7</v>
      </c>
      <c r="I65" s="84"/>
      <c r="J65" s="106">
        <v>7</v>
      </c>
      <c r="K65" s="105">
        <v>7</v>
      </c>
      <c r="L65" s="84"/>
      <c r="M65" s="106">
        <v>7</v>
      </c>
      <c r="N65" s="106">
        <v>6</v>
      </c>
      <c r="O65" s="84"/>
      <c r="P65" s="106">
        <v>6</v>
      </c>
      <c r="Q65" s="106">
        <v>8</v>
      </c>
      <c r="R65" s="84"/>
      <c r="S65" s="106">
        <v>8</v>
      </c>
      <c r="T65" s="105">
        <v>5</v>
      </c>
      <c r="U65" s="105"/>
      <c r="V65" s="106">
        <v>5</v>
      </c>
      <c r="W65" s="105">
        <v>6</v>
      </c>
      <c r="X65" s="105"/>
      <c r="Y65" s="106">
        <v>6</v>
      </c>
      <c r="Z65" s="123">
        <v>6.65</v>
      </c>
      <c r="AA65" s="124" t="s">
        <v>367</v>
      </c>
      <c r="AB65" s="105">
        <v>7</v>
      </c>
      <c r="AC65" s="84"/>
      <c r="AD65" s="106">
        <v>7</v>
      </c>
      <c r="AE65" s="105">
        <v>8</v>
      </c>
      <c r="AF65" s="84"/>
      <c r="AG65" s="106">
        <v>8</v>
      </c>
      <c r="AH65" s="105">
        <v>8</v>
      </c>
      <c r="AI65" s="84"/>
      <c r="AJ65" s="106">
        <v>8</v>
      </c>
      <c r="AK65" s="105">
        <v>5</v>
      </c>
      <c r="AL65" s="84"/>
      <c r="AM65" s="106">
        <v>5</v>
      </c>
      <c r="AN65" s="105">
        <v>8</v>
      </c>
      <c r="AO65" s="84"/>
      <c r="AP65" s="106">
        <v>8</v>
      </c>
      <c r="AQ65" s="105"/>
      <c r="AR65" s="84"/>
      <c r="AS65" s="106">
        <v>0</v>
      </c>
      <c r="AT65" s="123">
        <v>7.05</v>
      </c>
      <c r="AU65" s="124" t="s">
        <v>360</v>
      </c>
      <c r="AV65" s="212" t="s">
        <v>421</v>
      </c>
      <c r="AW65" s="211" t="s">
        <v>428</v>
      </c>
      <c r="AX65" s="211">
        <v>1</v>
      </c>
      <c r="AY65" s="211">
        <v>0</v>
      </c>
      <c r="AZ65" s="211" t="s">
        <v>359</v>
      </c>
    </row>
    <row r="66" spans="1:52" ht="20.25" customHeight="1">
      <c r="A66" s="84">
        <v>64</v>
      </c>
      <c r="B66" s="85" t="s">
        <v>269</v>
      </c>
      <c r="C66" s="86" t="s">
        <v>266</v>
      </c>
      <c r="D66" s="84" t="s">
        <v>268</v>
      </c>
      <c r="E66" s="87" t="s">
        <v>270</v>
      </c>
      <c r="F66" s="84" t="s">
        <v>271</v>
      </c>
      <c r="G66" s="88" t="s">
        <v>32</v>
      </c>
      <c r="H66" s="105">
        <v>6</v>
      </c>
      <c r="I66" s="84"/>
      <c r="J66" s="106">
        <v>6</v>
      </c>
      <c r="K66" s="105">
        <v>7</v>
      </c>
      <c r="L66" s="84"/>
      <c r="M66" s="106">
        <v>7</v>
      </c>
      <c r="N66" s="106">
        <v>6</v>
      </c>
      <c r="O66" s="84"/>
      <c r="P66" s="106">
        <v>6</v>
      </c>
      <c r="Q66" s="106">
        <v>5</v>
      </c>
      <c r="R66" s="84"/>
      <c r="S66" s="106">
        <v>5</v>
      </c>
      <c r="T66" s="105">
        <v>7</v>
      </c>
      <c r="U66" s="84"/>
      <c r="V66" s="106">
        <v>7</v>
      </c>
      <c r="W66" s="105">
        <v>6</v>
      </c>
      <c r="X66" s="84"/>
      <c r="Y66" s="106">
        <v>6</v>
      </c>
      <c r="Z66" s="123">
        <v>6.1</v>
      </c>
      <c r="AA66" s="124" t="s">
        <v>367</v>
      </c>
      <c r="AB66" s="105">
        <v>7</v>
      </c>
      <c r="AC66" s="84"/>
      <c r="AD66" s="106">
        <v>7</v>
      </c>
      <c r="AE66" s="105">
        <v>7</v>
      </c>
      <c r="AF66" s="84"/>
      <c r="AG66" s="106">
        <v>7</v>
      </c>
      <c r="AH66" s="105">
        <v>8</v>
      </c>
      <c r="AI66" s="84"/>
      <c r="AJ66" s="106">
        <v>8</v>
      </c>
      <c r="AK66" s="105">
        <v>5</v>
      </c>
      <c r="AL66" s="84"/>
      <c r="AM66" s="106">
        <v>5</v>
      </c>
      <c r="AN66" s="105">
        <v>8</v>
      </c>
      <c r="AO66" s="84"/>
      <c r="AP66" s="106">
        <v>8</v>
      </c>
      <c r="AQ66" s="105"/>
      <c r="AR66" s="84"/>
      <c r="AS66" s="106">
        <v>0</v>
      </c>
      <c r="AT66" s="123">
        <v>6.9</v>
      </c>
      <c r="AU66" s="124" t="s">
        <v>367</v>
      </c>
      <c r="AV66" s="212" t="s">
        <v>422</v>
      </c>
      <c r="AW66" s="211" t="s">
        <v>428</v>
      </c>
      <c r="AX66" s="211">
        <v>1</v>
      </c>
      <c r="AY66" s="211">
        <v>0</v>
      </c>
      <c r="AZ66" s="211" t="s">
        <v>359</v>
      </c>
    </row>
    <row r="67" spans="1:52" ht="20.25" customHeight="1">
      <c r="A67" s="84">
        <v>65</v>
      </c>
      <c r="B67" s="85" t="s">
        <v>273</v>
      </c>
      <c r="C67" s="86" t="s">
        <v>274</v>
      </c>
      <c r="D67" s="84" t="s">
        <v>272</v>
      </c>
      <c r="E67" s="87" t="s">
        <v>275</v>
      </c>
      <c r="F67" s="84" t="s">
        <v>276</v>
      </c>
      <c r="G67" s="88" t="s">
        <v>32</v>
      </c>
      <c r="H67" s="105">
        <v>8</v>
      </c>
      <c r="I67" s="84"/>
      <c r="J67" s="106">
        <v>8</v>
      </c>
      <c r="K67" s="105">
        <v>7</v>
      </c>
      <c r="L67" s="84"/>
      <c r="M67" s="106">
        <v>7</v>
      </c>
      <c r="N67" s="106">
        <v>5</v>
      </c>
      <c r="O67" s="84"/>
      <c r="P67" s="106">
        <v>5</v>
      </c>
      <c r="Q67" s="106">
        <v>7</v>
      </c>
      <c r="R67" s="84"/>
      <c r="S67" s="106">
        <v>7</v>
      </c>
      <c r="T67" s="105">
        <v>6</v>
      </c>
      <c r="U67" s="84"/>
      <c r="V67" s="106">
        <v>6</v>
      </c>
      <c r="W67" s="105">
        <v>6</v>
      </c>
      <c r="X67" s="84"/>
      <c r="Y67" s="106">
        <v>6</v>
      </c>
      <c r="Z67" s="123">
        <v>6.6</v>
      </c>
      <c r="AA67" s="124" t="s">
        <v>367</v>
      </c>
      <c r="AB67" s="105">
        <v>5</v>
      </c>
      <c r="AC67" s="84"/>
      <c r="AD67" s="106">
        <v>5</v>
      </c>
      <c r="AE67" s="105">
        <v>8</v>
      </c>
      <c r="AF67" s="84"/>
      <c r="AG67" s="106">
        <v>8</v>
      </c>
      <c r="AH67" s="105">
        <v>8</v>
      </c>
      <c r="AI67" s="84"/>
      <c r="AJ67" s="106">
        <v>8</v>
      </c>
      <c r="AK67" s="105">
        <v>5</v>
      </c>
      <c r="AL67" s="84"/>
      <c r="AM67" s="106">
        <v>5</v>
      </c>
      <c r="AN67" s="105">
        <v>8</v>
      </c>
      <c r="AO67" s="84"/>
      <c r="AP67" s="106">
        <v>8</v>
      </c>
      <c r="AQ67" s="105"/>
      <c r="AR67" s="84"/>
      <c r="AS67" s="106">
        <v>0</v>
      </c>
      <c r="AT67" s="123">
        <v>6.65</v>
      </c>
      <c r="AU67" s="124" t="s">
        <v>367</v>
      </c>
      <c r="AV67" s="212" t="s">
        <v>423</v>
      </c>
      <c r="AW67" s="211" t="s">
        <v>428</v>
      </c>
      <c r="AX67" s="211">
        <v>1</v>
      </c>
      <c r="AY67" s="211">
        <v>0</v>
      </c>
      <c r="AZ67" s="211" t="s">
        <v>359</v>
      </c>
    </row>
    <row r="68" spans="1:52" ht="20.25" customHeight="1">
      <c r="A68" s="84">
        <v>66</v>
      </c>
      <c r="B68" s="85" t="s">
        <v>126</v>
      </c>
      <c r="C68" s="86" t="s">
        <v>278</v>
      </c>
      <c r="D68" s="84" t="s">
        <v>277</v>
      </c>
      <c r="E68" s="87" t="s">
        <v>279</v>
      </c>
      <c r="F68" s="84" t="s">
        <v>39</v>
      </c>
      <c r="G68" s="88" t="s">
        <v>17</v>
      </c>
      <c r="H68" s="105">
        <v>6</v>
      </c>
      <c r="I68" s="84"/>
      <c r="J68" s="106">
        <v>6</v>
      </c>
      <c r="K68" s="105">
        <v>6</v>
      </c>
      <c r="L68" s="84"/>
      <c r="M68" s="106">
        <v>6</v>
      </c>
      <c r="N68" s="106">
        <v>6</v>
      </c>
      <c r="O68" s="84"/>
      <c r="P68" s="106">
        <v>6</v>
      </c>
      <c r="Q68" s="106">
        <v>6</v>
      </c>
      <c r="R68" s="84"/>
      <c r="S68" s="106">
        <v>6</v>
      </c>
      <c r="T68" s="105">
        <v>6</v>
      </c>
      <c r="U68" s="84"/>
      <c r="V68" s="106">
        <v>6</v>
      </c>
      <c r="W68" s="105">
        <v>5</v>
      </c>
      <c r="X68" s="84"/>
      <c r="Y68" s="106">
        <v>5</v>
      </c>
      <c r="Z68" s="123">
        <v>6</v>
      </c>
      <c r="AA68" s="124" t="s">
        <v>367</v>
      </c>
      <c r="AB68" s="105">
        <v>7</v>
      </c>
      <c r="AC68" s="84"/>
      <c r="AD68" s="106">
        <v>7</v>
      </c>
      <c r="AE68" s="105">
        <v>7</v>
      </c>
      <c r="AF68" s="84"/>
      <c r="AG68" s="106">
        <v>7</v>
      </c>
      <c r="AH68" s="105">
        <v>9</v>
      </c>
      <c r="AI68" s="84"/>
      <c r="AJ68" s="106">
        <v>9</v>
      </c>
      <c r="AK68" s="105">
        <v>5</v>
      </c>
      <c r="AL68" s="84"/>
      <c r="AM68" s="106">
        <v>5</v>
      </c>
      <c r="AN68" s="105">
        <v>7</v>
      </c>
      <c r="AO68" s="84"/>
      <c r="AP68" s="106">
        <v>7</v>
      </c>
      <c r="AQ68" s="105"/>
      <c r="AR68" s="84"/>
      <c r="AS68" s="106">
        <v>0</v>
      </c>
      <c r="AT68" s="123">
        <v>6.9</v>
      </c>
      <c r="AU68" s="124" t="s">
        <v>367</v>
      </c>
      <c r="AV68" s="219" t="s">
        <v>424</v>
      </c>
      <c r="AW68" s="220" t="s">
        <v>428</v>
      </c>
      <c r="AX68" s="220">
        <v>1</v>
      </c>
      <c r="AY68" s="220">
        <v>0</v>
      </c>
      <c r="AZ68" s="220" t="s">
        <v>359</v>
      </c>
    </row>
    <row r="69" spans="1:52" ht="20.25" customHeight="1">
      <c r="A69" s="84">
        <v>67</v>
      </c>
      <c r="B69" s="85" t="s">
        <v>281</v>
      </c>
      <c r="C69" s="86" t="s">
        <v>282</v>
      </c>
      <c r="D69" s="84" t="s">
        <v>280</v>
      </c>
      <c r="E69" s="87" t="s">
        <v>283</v>
      </c>
      <c r="F69" s="84" t="s">
        <v>34</v>
      </c>
      <c r="G69" s="88" t="s">
        <v>17</v>
      </c>
      <c r="H69" s="105">
        <v>8</v>
      </c>
      <c r="I69" s="84"/>
      <c r="J69" s="106">
        <v>8</v>
      </c>
      <c r="K69" s="105">
        <v>6</v>
      </c>
      <c r="L69" s="84"/>
      <c r="M69" s="106">
        <v>6</v>
      </c>
      <c r="N69" s="106">
        <v>7</v>
      </c>
      <c r="O69" s="84"/>
      <c r="P69" s="106">
        <v>7</v>
      </c>
      <c r="Q69" s="106">
        <v>6</v>
      </c>
      <c r="R69" s="84"/>
      <c r="S69" s="106">
        <v>6</v>
      </c>
      <c r="T69" s="105">
        <v>8</v>
      </c>
      <c r="U69" s="84"/>
      <c r="V69" s="106">
        <v>8</v>
      </c>
      <c r="W69" s="105">
        <v>5</v>
      </c>
      <c r="X69" s="84"/>
      <c r="Y69" s="106">
        <v>5</v>
      </c>
      <c r="Z69" s="123">
        <v>7</v>
      </c>
      <c r="AA69" s="124" t="s">
        <v>360</v>
      </c>
      <c r="AB69" s="105">
        <v>7</v>
      </c>
      <c r="AC69" s="84"/>
      <c r="AD69" s="106">
        <v>7</v>
      </c>
      <c r="AE69" s="105">
        <v>7</v>
      </c>
      <c r="AF69" s="84"/>
      <c r="AG69" s="106">
        <v>7</v>
      </c>
      <c r="AH69" s="105">
        <v>9</v>
      </c>
      <c r="AI69" s="84"/>
      <c r="AJ69" s="106">
        <v>9</v>
      </c>
      <c r="AK69" s="105">
        <v>7</v>
      </c>
      <c r="AL69" s="84"/>
      <c r="AM69" s="106">
        <v>7</v>
      </c>
      <c r="AN69" s="105">
        <v>7</v>
      </c>
      <c r="AO69" s="84"/>
      <c r="AP69" s="106">
        <v>7</v>
      </c>
      <c r="AQ69" s="105"/>
      <c r="AR69" s="84"/>
      <c r="AS69" s="106">
        <v>0</v>
      </c>
      <c r="AT69" s="123">
        <v>7.4</v>
      </c>
      <c r="AU69" s="124" t="s">
        <v>360</v>
      </c>
      <c r="AV69" s="212" t="s">
        <v>425</v>
      </c>
      <c r="AW69" s="211" t="s">
        <v>360</v>
      </c>
      <c r="AX69" s="211">
        <v>1</v>
      </c>
      <c r="AY69" s="211">
        <v>0</v>
      </c>
      <c r="AZ69" s="211" t="s">
        <v>359</v>
      </c>
    </row>
    <row r="70" spans="1:52" ht="20.25" customHeight="1">
      <c r="A70" s="84">
        <v>68</v>
      </c>
      <c r="B70" s="85" t="s">
        <v>285</v>
      </c>
      <c r="C70" s="86" t="s">
        <v>69</v>
      </c>
      <c r="D70" s="84" t="s">
        <v>284</v>
      </c>
      <c r="E70" s="87" t="s">
        <v>286</v>
      </c>
      <c r="F70" s="84" t="s">
        <v>79</v>
      </c>
      <c r="G70" s="88" t="s">
        <v>17</v>
      </c>
      <c r="H70" s="105"/>
      <c r="I70" s="84"/>
      <c r="J70" s="106"/>
      <c r="K70" s="84"/>
      <c r="L70" s="84"/>
      <c r="M70" s="106"/>
      <c r="N70" s="84"/>
      <c r="O70" s="84"/>
      <c r="P70" s="106"/>
      <c r="Q70" s="84"/>
      <c r="R70" s="84"/>
      <c r="S70" s="106"/>
      <c r="T70" s="84"/>
      <c r="U70" s="84"/>
      <c r="V70" s="106"/>
      <c r="W70" s="84"/>
      <c r="X70" s="84"/>
      <c r="Y70" s="106"/>
      <c r="Z70" s="123">
        <v>0</v>
      </c>
      <c r="AA70" s="124" t="s">
        <v>361</v>
      </c>
      <c r="AB70" s="254">
        <v>0</v>
      </c>
      <c r="AC70" s="253"/>
      <c r="AD70" s="255"/>
      <c r="AE70" s="254">
        <v>0</v>
      </c>
      <c r="AF70" s="253"/>
      <c r="AG70" s="255"/>
      <c r="AH70" s="254">
        <v>0</v>
      </c>
      <c r="AI70" s="253"/>
      <c r="AJ70" s="255"/>
      <c r="AK70" s="254">
        <v>0</v>
      </c>
      <c r="AL70" s="253"/>
      <c r="AM70" s="255"/>
      <c r="AN70" s="254">
        <v>0</v>
      </c>
      <c r="AO70" s="253"/>
      <c r="AP70" s="255"/>
      <c r="AQ70" s="254"/>
      <c r="AR70" s="253"/>
      <c r="AS70" s="255"/>
      <c r="AT70" s="256">
        <v>0</v>
      </c>
      <c r="AU70" s="257" t="s">
        <v>361</v>
      </c>
      <c r="AV70" s="212" t="s">
        <v>403</v>
      </c>
      <c r="AW70" s="211" t="s">
        <v>361</v>
      </c>
      <c r="AX70" s="211">
        <v>12</v>
      </c>
      <c r="AY70" s="211">
        <v>42</v>
      </c>
      <c r="AZ70" s="211" t="s">
        <v>362</v>
      </c>
    </row>
    <row r="71" spans="1:52" ht="20.25" customHeight="1">
      <c r="A71" s="84">
        <v>69</v>
      </c>
      <c r="B71" s="85" t="s">
        <v>289</v>
      </c>
      <c r="C71" s="86" t="s">
        <v>94</v>
      </c>
      <c r="D71" s="84" t="s">
        <v>288</v>
      </c>
      <c r="E71" s="87" t="s">
        <v>290</v>
      </c>
      <c r="F71" s="84" t="s">
        <v>169</v>
      </c>
      <c r="G71" s="88" t="s">
        <v>17</v>
      </c>
      <c r="H71" s="105">
        <v>5</v>
      </c>
      <c r="I71" s="84"/>
      <c r="J71" s="106">
        <v>5</v>
      </c>
      <c r="K71" s="105">
        <v>0</v>
      </c>
      <c r="L71" s="84"/>
      <c r="M71" s="106">
        <v>0</v>
      </c>
      <c r="N71" s="106">
        <v>6</v>
      </c>
      <c r="O71" s="84"/>
      <c r="P71" s="106">
        <v>6</v>
      </c>
      <c r="Q71" s="106">
        <v>5</v>
      </c>
      <c r="R71" s="84"/>
      <c r="S71" s="106">
        <v>5</v>
      </c>
      <c r="T71" s="105">
        <v>8</v>
      </c>
      <c r="U71" s="84"/>
      <c r="V71" s="106">
        <v>8</v>
      </c>
      <c r="W71" s="105">
        <v>0</v>
      </c>
      <c r="X71" s="84"/>
      <c r="Y71" s="106">
        <v>0</v>
      </c>
      <c r="Z71" s="123">
        <v>5.05</v>
      </c>
      <c r="AA71" s="124" t="s">
        <v>368</v>
      </c>
      <c r="AB71" s="105">
        <v>5</v>
      </c>
      <c r="AC71" s="84"/>
      <c r="AD71" s="106">
        <v>5</v>
      </c>
      <c r="AE71" s="105">
        <v>0</v>
      </c>
      <c r="AF71" s="84"/>
      <c r="AG71" s="106">
        <v>0</v>
      </c>
      <c r="AH71" s="105">
        <v>8</v>
      </c>
      <c r="AI71" s="84"/>
      <c r="AJ71" s="106">
        <v>8</v>
      </c>
      <c r="AK71" s="105">
        <v>4</v>
      </c>
      <c r="AL71" s="84"/>
      <c r="AM71" s="106">
        <v>4</v>
      </c>
      <c r="AN71" s="105">
        <v>7</v>
      </c>
      <c r="AO71" s="84"/>
      <c r="AP71" s="106">
        <v>7</v>
      </c>
      <c r="AQ71" s="105"/>
      <c r="AR71" s="84"/>
      <c r="AS71" s="106">
        <v>0</v>
      </c>
      <c r="AT71" s="123">
        <v>5</v>
      </c>
      <c r="AU71" s="124" t="s">
        <v>368</v>
      </c>
      <c r="AV71" s="212" t="s">
        <v>426</v>
      </c>
      <c r="AW71" s="211" t="s">
        <v>364</v>
      </c>
      <c r="AX71" s="211">
        <v>5</v>
      </c>
      <c r="AY71" s="211">
        <v>13</v>
      </c>
      <c r="AZ71" s="211" t="s">
        <v>365</v>
      </c>
    </row>
    <row r="72" spans="1:52" ht="20.25" customHeight="1">
      <c r="A72" s="84">
        <v>70</v>
      </c>
      <c r="B72" s="85" t="s">
        <v>292</v>
      </c>
      <c r="C72" s="86" t="s">
        <v>94</v>
      </c>
      <c r="D72" s="84" t="s">
        <v>291</v>
      </c>
      <c r="E72" s="87" t="s">
        <v>293</v>
      </c>
      <c r="F72" s="84" t="s">
        <v>105</v>
      </c>
      <c r="G72" s="88" t="s">
        <v>17</v>
      </c>
      <c r="H72" s="105">
        <v>0</v>
      </c>
      <c r="I72" s="84"/>
      <c r="J72" s="106">
        <v>0</v>
      </c>
      <c r="K72" s="105">
        <v>0</v>
      </c>
      <c r="L72" s="84"/>
      <c r="M72" s="106">
        <v>0</v>
      </c>
      <c r="N72" s="106">
        <v>0</v>
      </c>
      <c r="O72" s="84"/>
      <c r="P72" s="106">
        <v>0</v>
      </c>
      <c r="Q72" s="106">
        <v>0</v>
      </c>
      <c r="R72" s="84"/>
      <c r="S72" s="106">
        <v>0</v>
      </c>
      <c r="T72" s="105">
        <v>0</v>
      </c>
      <c r="U72" s="84"/>
      <c r="V72" s="106">
        <v>0</v>
      </c>
      <c r="W72" s="105">
        <v>0</v>
      </c>
      <c r="X72" s="84"/>
      <c r="Y72" s="106">
        <v>0</v>
      </c>
      <c r="Z72" s="123">
        <v>0</v>
      </c>
      <c r="AA72" s="124" t="s">
        <v>361</v>
      </c>
      <c r="AB72" s="105">
        <v>0</v>
      </c>
      <c r="AC72" s="84"/>
      <c r="AD72" s="106">
        <v>0</v>
      </c>
      <c r="AE72" s="105">
        <v>0</v>
      </c>
      <c r="AF72" s="84"/>
      <c r="AG72" s="106">
        <v>0</v>
      </c>
      <c r="AH72" s="105">
        <v>0</v>
      </c>
      <c r="AI72" s="84"/>
      <c r="AJ72" s="106">
        <v>0</v>
      </c>
      <c r="AK72" s="105">
        <v>0</v>
      </c>
      <c r="AL72" s="84"/>
      <c r="AM72" s="106">
        <v>0</v>
      </c>
      <c r="AN72" s="105">
        <v>0</v>
      </c>
      <c r="AO72" s="84"/>
      <c r="AP72" s="106">
        <v>0</v>
      </c>
      <c r="AQ72" s="105"/>
      <c r="AR72" s="84"/>
      <c r="AS72" s="106">
        <v>0</v>
      </c>
      <c r="AT72" s="123">
        <v>0</v>
      </c>
      <c r="AU72" s="124" t="s">
        <v>361</v>
      </c>
      <c r="AV72" s="212" t="s">
        <v>403</v>
      </c>
      <c r="AW72" s="211" t="s">
        <v>361</v>
      </c>
      <c r="AX72" s="211">
        <v>12</v>
      </c>
      <c r="AY72" s="211">
        <v>42</v>
      </c>
      <c r="AZ72" s="211" t="s">
        <v>362</v>
      </c>
    </row>
    <row r="73" spans="1:52" ht="20.25" customHeight="1">
      <c r="A73" s="84">
        <v>71</v>
      </c>
      <c r="B73" s="85" t="s">
        <v>295</v>
      </c>
      <c r="C73" s="86" t="s">
        <v>296</v>
      </c>
      <c r="D73" s="84" t="s">
        <v>294</v>
      </c>
      <c r="E73" s="87" t="s">
        <v>297</v>
      </c>
      <c r="F73" s="84" t="s">
        <v>57</v>
      </c>
      <c r="G73" s="88" t="s">
        <v>17</v>
      </c>
      <c r="H73" s="105">
        <v>0</v>
      </c>
      <c r="I73" s="84"/>
      <c r="J73" s="106">
        <v>0</v>
      </c>
      <c r="K73" s="105">
        <v>0</v>
      </c>
      <c r="L73" s="84"/>
      <c r="M73" s="106">
        <v>0</v>
      </c>
      <c r="N73" s="106">
        <v>0</v>
      </c>
      <c r="O73" s="84"/>
      <c r="P73" s="106">
        <v>0</v>
      </c>
      <c r="Q73" s="106">
        <v>0</v>
      </c>
      <c r="R73" s="84"/>
      <c r="S73" s="106">
        <v>0</v>
      </c>
      <c r="T73" s="105">
        <v>0</v>
      </c>
      <c r="U73" s="84"/>
      <c r="V73" s="106">
        <v>0</v>
      </c>
      <c r="W73" s="105">
        <v>0</v>
      </c>
      <c r="X73" s="84"/>
      <c r="Y73" s="106">
        <v>0</v>
      </c>
      <c r="Z73" s="123">
        <v>0</v>
      </c>
      <c r="AA73" s="124" t="s">
        <v>361</v>
      </c>
      <c r="AB73" s="105">
        <v>0</v>
      </c>
      <c r="AC73" s="84"/>
      <c r="AD73" s="106">
        <v>0</v>
      </c>
      <c r="AE73" s="105">
        <v>3</v>
      </c>
      <c r="AF73" s="84"/>
      <c r="AG73" s="106">
        <v>3</v>
      </c>
      <c r="AH73" s="105">
        <v>0</v>
      </c>
      <c r="AI73" s="84"/>
      <c r="AJ73" s="106">
        <v>0</v>
      </c>
      <c r="AK73" s="105">
        <v>0</v>
      </c>
      <c r="AL73" s="84"/>
      <c r="AM73" s="106">
        <v>0</v>
      </c>
      <c r="AN73" s="105">
        <v>0</v>
      </c>
      <c r="AO73" s="84"/>
      <c r="AP73" s="106">
        <v>0</v>
      </c>
      <c r="AQ73" s="105"/>
      <c r="AR73" s="84"/>
      <c r="AS73" s="106">
        <v>0</v>
      </c>
      <c r="AT73" s="123">
        <v>0.45</v>
      </c>
      <c r="AU73" s="124" t="s">
        <v>361</v>
      </c>
      <c r="AV73" s="212" t="s">
        <v>427</v>
      </c>
      <c r="AW73" s="211" t="s">
        <v>361</v>
      </c>
      <c r="AX73" s="211">
        <v>12</v>
      </c>
      <c r="AY73" s="211">
        <v>42</v>
      </c>
      <c r="AZ73" s="211" t="s">
        <v>362</v>
      </c>
    </row>
    <row r="74" spans="1:52" ht="20.25" customHeight="1">
      <c r="A74" s="107">
        <v>72</v>
      </c>
      <c r="B74" s="129" t="s">
        <v>300</v>
      </c>
      <c r="C74" s="130" t="s">
        <v>301</v>
      </c>
      <c r="D74" s="107" t="s">
        <v>299</v>
      </c>
      <c r="E74" s="131" t="s">
        <v>286</v>
      </c>
      <c r="F74" s="107" t="s">
        <v>302</v>
      </c>
      <c r="G74" s="132" t="s">
        <v>17</v>
      </c>
      <c r="H74" s="126">
        <v>0</v>
      </c>
      <c r="I74" s="107"/>
      <c r="J74" s="108">
        <v>0</v>
      </c>
      <c r="K74" s="126">
        <v>0</v>
      </c>
      <c r="L74" s="107"/>
      <c r="M74" s="108">
        <v>0</v>
      </c>
      <c r="N74" s="108">
        <v>0</v>
      </c>
      <c r="O74" s="107"/>
      <c r="P74" s="108">
        <v>0</v>
      </c>
      <c r="Q74" s="108">
        <v>0</v>
      </c>
      <c r="R74" s="107"/>
      <c r="S74" s="108">
        <v>0</v>
      </c>
      <c r="T74" s="126">
        <v>0</v>
      </c>
      <c r="U74" s="107"/>
      <c r="V74" s="108">
        <v>0</v>
      </c>
      <c r="W74" s="126">
        <v>0</v>
      </c>
      <c r="X74" s="107"/>
      <c r="Y74" s="108">
        <v>0</v>
      </c>
      <c r="Z74" s="127">
        <v>0</v>
      </c>
      <c r="AA74" s="128" t="s">
        <v>361</v>
      </c>
      <c r="AB74" s="126">
        <v>0</v>
      </c>
      <c r="AC74" s="107"/>
      <c r="AD74" s="108">
        <v>0</v>
      </c>
      <c r="AE74" s="126">
        <v>0</v>
      </c>
      <c r="AF74" s="107"/>
      <c r="AG74" s="108">
        <v>0</v>
      </c>
      <c r="AH74" s="126">
        <v>0</v>
      </c>
      <c r="AI74" s="107"/>
      <c r="AJ74" s="108">
        <v>0</v>
      </c>
      <c r="AK74" s="126">
        <v>0</v>
      </c>
      <c r="AL74" s="107"/>
      <c r="AM74" s="108">
        <v>0</v>
      </c>
      <c r="AN74" s="126">
        <v>0</v>
      </c>
      <c r="AO74" s="107"/>
      <c r="AP74" s="108">
        <v>0</v>
      </c>
      <c r="AQ74" s="126"/>
      <c r="AR74" s="107"/>
      <c r="AS74" s="108">
        <v>0</v>
      </c>
      <c r="AT74" s="127">
        <v>0</v>
      </c>
      <c r="AU74" s="128" t="s">
        <v>361</v>
      </c>
      <c r="AV74" s="219" t="s">
        <v>403</v>
      </c>
      <c r="AW74" s="220" t="s">
        <v>361</v>
      </c>
      <c r="AX74" s="220">
        <v>12</v>
      </c>
      <c r="AY74" s="220">
        <v>42</v>
      </c>
      <c r="AZ74" s="220" t="s">
        <v>362</v>
      </c>
    </row>
    <row r="75" spans="7:52" s="144" customFormat="1" ht="19.5">
      <c r="G75" s="146"/>
      <c r="H75" s="110"/>
      <c r="I75" s="110"/>
      <c r="J75" s="110"/>
      <c r="K75" s="113"/>
      <c r="L75" s="110"/>
      <c r="M75" s="110"/>
      <c r="N75" s="110"/>
      <c r="O75" s="110"/>
      <c r="P75" s="110"/>
      <c r="Q75" s="110"/>
      <c r="R75" s="110"/>
      <c r="S75" s="110"/>
      <c r="T75" s="113"/>
      <c r="U75" s="110"/>
      <c r="V75" s="110"/>
      <c r="W75" s="113"/>
      <c r="X75" s="110"/>
      <c r="Y75" s="110"/>
      <c r="Z75" s="110"/>
      <c r="AA75" s="125"/>
      <c r="AB75" s="110"/>
      <c r="AC75" s="110"/>
      <c r="AD75" s="110"/>
      <c r="AE75" s="113"/>
      <c r="AF75" s="110"/>
      <c r="AG75" s="110"/>
      <c r="AH75" s="110"/>
      <c r="AI75" s="110"/>
      <c r="AJ75" s="110"/>
      <c r="AK75" s="110"/>
      <c r="AL75" s="110"/>
      <c r="AM75" s="110"/>
      <c r="AN75" s="113"/>
      <c r="AO75" s="110"/>
      <c r="AP75" s="110"/>
      <c r="AQ75" s="113"/>
      <c r="AR75" s="110"/>
      <c r="AS75" s="110"/>
      <c r="AT75" s="110"/>
      <c r="AU75" s="125"/>
      <c r="AV75" s="228"/>
      <c r="AW75" s="228"/>
      <c r="AX75" s="228"/>
      <c r="AY75" s="228"/>
      <c r="AZ75" s="229"/>
    </row>
    <row r="76" spans="7:52" s="144" customFormat="1" ht="19.5">
      <c r="G76" s="146"/>
      <c r="H76" s="110"/>
      <c r="I76" s="110"/>
      <c r="J76" s="110"/>
      <c r="K76" s="113"/>
      <c r="L76" s="110"/>
      <c r="M76" s="110"/>
      <c r="N76" s="110"/>
      <c r="O76" s="110"/>
      <c r="P76" s="110"/>
      <c r="Q76" s="110"/>
      <c r="R76" s="110"/>
      <c r="S76" s="110"/>
      <c r="T76" s="113"/>
      <c r="U76" s="110"/>
      <c r="V76" s="110"/>
      <c r="W76" s="113"/>
      <c r="X76" s="110"/>
      <c r="Y76" s="110"/>
      <c r="Z76" s="110"/>
      <c r="AA76" s="125"/>
      <c r="AB76" s="110"/>
      <c r="AC76" s="110"/>
      <c r="AD76" s="110"/>
      <c r="AE76" s="113"/>
      <c r="AF76" s="110"/>
      <c r="AG76" s="110"/>
      <c r="AH76" s="110"/>
      <c r="AI76" s="110"/>
      <c r="AJ76" s="110"/>
      <c r="AK76" s="110"/>
      <c r="AL76" s="110"/>
      <c r="AM76" s="110"/>
      <c r="AN76" s="113"/>
      <c r="AO76" s="110"/>
      <c r="AP76" s="110"/>
      <c r="AQ76" s="113"/>
      <c r="AR76" s="110"/>
      <c r="AS76" s="110"/>
      <c r="AT76" s="110"/>
      <c r="AU76" s="125"/>
      <c r="AV76" s="228"/>
      <c r="AW76" s="228"/>
      <c r="AX76" s="228"/>
      <c r="AY76" s="229"/>
      <c r="AZ76" s="218"/>
    </row>
    <row r="77" spans="7:52" s="144" customFormat="1" ht="19.5">
      <c r="G77" s="146"/>
      <c r="H77" s="110"/>
      <c r="I77" s="110"/>
      <c r="J77" s="110"/>
      <c r="K77" s="113"/>
      <c r="L77" s="110"/>
      <c r="M77" s="110"/>
      <c r="N77" s="110"/>
      <c r="O77" s="110"/>
      <c r="P77" s="110"/>
      <c r="Q77" s="110"/>
      <c r="R77" s="110"/>
      <c r="S77" s="110"/>
      <c r="T77" s="113"/>
      <c r="U77" s="110"/>
      <c r="V77" s="110"/>
      <c r="W77" s="113"/>
      <c r="X77" s="110"/>
      <c r="Y77" s="110"/>
      <c r="Z77" s="110"/>
      <c r="AA77" s="125"/>
      <c r="AB77" s="110"/>
      <c r="AC77" s="110"/>
      <c r="AD77" s="110"/>
      <c r="AE77" s="113"/>
      <c r="AF77" s="110"/>
      <c r="AG77" s="110"/>
      <c r="AH77" s="110"/>
      <c r="AI77" s="110"/>
      <c r="AJ77" s="110"/>
      <c r="AK77" s="110"/>
      <c r="AL77" s="110"/>
      <c r="AM77" s="110"/>
      <c r="AN77" s="113"/>
      <c r="AO77" s="110"/>
      <c r="AP77" s="110"/>
      <c r="AQ77" s="113"/>
      <c r="AR77" s="110"/>
      <c r="AS77" s="110"/>
      <c r="AT77" s="110"/>
      <c r="AU77" s="125"/>
      <c r="AV77" s="228"/>
      <c r="AW77" s="228"/>
      <c r="AX77" s="228"/>
      <c r="AY77" s="229"/>
      <c r="AZ77" s="218"/>
    </row>
    <row r="78" spans="7:52" s="144" customFormat="1" ht="19.5">
      <c r="G78" s="146"/>
      <c r="H78" s="110"/>
      <c r="I78" s="110"/>
      <c r="J78" s="110"/>
      <c r="K78" s="113"/>
      <c r="L78" s="110"/>
      <c r="M78" s="110"/>
      <c r="N78" s="110"/>
      <c r="O78" s="110"/>
      <c r="P78" s="110"/>
      <c r="Q78" s="110"/>
      <c r="R78" s="110"/>
      <c r="S78" s="110"/>
      <c r="T78" s="113"/>
      <c r="U78" s="110"/>
      <c r="V78" s="110"/>
      <c r="W78" s="113"/>
      <c r="X78" s="110"/>
      <c r="Y78" s="110"/>
      <c r="Z78" s="110"/>
      <c r="AA78" s="125"/>
      <c r="AB78" s="110"/>
      <c r="AC78" s="110"/>
      <c r="AD78" s="110"/>
      <c r="AE78" s="113"/>
      <c r="AF78" s="110"/>
      <c r="AG78" s="110"/>
      <c r="AH78" s="110"/>
      <c r="AI78" s="110"/>
      <c r="AJ78" s="110"/>
      <c r="AK78" s="110"/>
      <c r="AL78" s="110"/>
      <c r="AM78" s="110"/>
      <c r="AN78" s="113"/>
      <c r="AO78" s="110"/>
      <c r="AP78" s="110"/>
      <c r="AQ78" s="113"/>
      <c r="AR78" s="110"/>
      <c r="AS78" s="110"/>
      <c r="AT78" s="110"/>
      <c r="AU78" s="125"/>
      <c r="AV78" s="228"/>
      <c r="AW78" s="228"/>
      <c r="AX78" s="228"/>
      <c r="AY78" s="229"/>
      <c r="AZ78" s="218"/>
    </row>
    <row r="79" spans="7:52" s="144" customFormat="1" ht="19.5">
      <c r="G79" s="146"/>
      <c r="H79" s="110"/>
      <c r="I79" s="110"/>
      <c r="J79" s="110"/>
      <c r="K79" s="113"/>
      <c r="L79" s="110"/>
      <c r="M79" s="110"/>
      <c r="N79" s="110"/>
      <c r="O79" s="110"/>
      <c r="P79" s="110"/>
      <c r="Q79" s="110"/>
      <c r="R79" s="110"/>
      <c r="S79" s="110"/>
      <c r="T79" s="113"/>
      <c r="U79" s="110"/>
      <c r="V79" s="110"/>
      <c r="W79" s="113"/>
      <c r="X79" s="110"/>
      <c r="Y79" s="110"/>
      <c r="Z79" s="110"/>
      <c r="AA79" s="125"/>
      <c r="AB79" s="110"/>
      <c r="AC79" s="110"/>
      <c r="AD79" s="110"/>
      <c r="AE79" s="113"/>
      <c r="AF79" s="110"/>
      <c r="AG79" s="110"/>
      <c r="AH79" s="110"/>
      <c r="AI79" s="110"/>
      <c r="AJ79" s="110"/>
      <c r="AK79" s="110"/>
      <c r="AL79" s="110"/>
      <c r="AM79" s="110"/>
      <c r="AN79" s="113"/>
      <c r="AO79" s="110"/>
      <c r="AP79" s="110"/>
      <c r="AQ79" s="113"/>
      <c r="AR79" s="110"/>
      <c r="AS79" s="110"/>
      <c r="AT79" s="110"/>
      <c r="AU79" s="125"/>
      <c r="AV79" s="228"/>
      <c r="AW79" s="228"/>
      <c r="AX79" s="228"/>
      <c r="AY79" s="229"/>
      <c r="AZ79" s="218"/>
    </row>
    <row r="80" spans="7:52" s="144" customFormat="1" ht="19.5">
      <c r="G80" s="146"/>
      <c r="H80" s="110"/>
      <c r="I80" s="110"/>
      <c r="J80" s="110"/>
      <c r="K80" s="113"/>
      <c r="L80" s="110"/>
      <c r="M80" s="110"/>
      <c r="N80" s="110"/>
      <c r="O80" s="110"/>
      <c r="P80" s="110"/>
      <c r="Q80" s="110"/>
      <c r="R80" s="110"/>
      <c r="S80" s="110"/>
      <c r="T80" s="113"/>
      <c r="U80" s="110"/>
      <c r="V80" s="110"/>
      <c r="W80" s="113"/>
      <c r="X80" s="110"/>
      <c r="Y80" s="110"/>
      <c r="Z80" s="110"/>
      <c r="AA80" s="125"/>
      <c r="AB80" s="110"/>
      <c r="AC80" s="110"/>
      <c r="AD80" s="110"/>
      <c r="AE80" s="113"/>
      <c r="AF80" s="110"/>
      <c r="AG80" s="110"/>
      <c r="AH80" s="110"/>
      <c r="AI80" s="110"/>
      <c r="AJ80" s="110"/>
      <c r="AK80" s="110"/>
      <c r="AL80" s="110"/>
      <c r="AM80" s="110"/>
      <c r="AN80" s="113"/>
      <c r="AO80" s="110"/>
      <c r="AP80" s="110"/>
      <c r="AQ80" s="113"/>
      <c r="AR80" s="110"/>
      <c r="AS80" s="110"/>
      <c r="AT80" s="110"/>
      <c r="AU80" s="125"/>
      <c r="AV80" s="228"/>
      <c r="AW80" s="228"/>
      <c r="AX80" s="228"/>
      <c r="AY80" s="229"/>
      <c r="AZ80" s="218"/>
    </row>
    <row r="81" spans="7:52" s="144" customFormat="1" ht="19.5">
      <c r="G81" s="146"/>
      <c r="H81" s="110"/>
      <c r="I81" s="110"/>
      <c r="J81" s="110"/>
      <c r="K81" s="113"/>
      <c r="L81" s="110"/>
      <c r="M81" s="110"/>
      <c r="N81" s="110"/>
      <c r="O81" s="110"/>
      <c r="P81" s="110"/>
      <c r="Q81" s="110"/>
      <c r="R81" s="110"/>
      <c r="S81" s="110"/>
      <c r="T81" s="113"/>
      <c r="U81" s="110"/>
      <c r="V81" s="110"/>
      <c r="W81" s="113"/>
      <c r="X81" s="110"/>
      <c r="Y81" s="110"/>
      <c r="Z81" s="110"/>
      <c r="AA81" s="125"/>
      <c r="AB81" s="110"/>
      <c r="AC81" s="110"/>
      <c r="AD81" s="110"/>
      <c r="AE81" s="113"/>
      <c r="AF81" s="110"/>
      <c r="AG81" s="110"/>
      <c r="AH81" s="110"/>
      <c r="AI81" s="110"/>
      <c r="AJ81" s="110"/>
      <c r="AK81" s="110"/>
      <c r="AL81" s="110"/>
      <c r="AM81" s="110"/>
      <c r="AN81" s="113"/>
      <c r="AO81" s="110"/>
      <c r="AP81" s="110"/>
      <c r="AQ81" s="113"/>
      <c r="AR81" s="110"/>
      <c r="AS81" s="110"/>
      <c r="AT81" s="110"/>
      <c r="AU81" s="125"/>
      <c r="AV81" s="239"/>
      <c r="AW81" s="239"/>
      <c r="AX81" s="240"/>
      <c r="AY81" s="229"/>
      <c r="AZ81" s="218"/>
    </row>
    <row r="82" spans="7:52" s="144" customFormat="1" ht="19.5">
      <c r="G82" s="146"/>
      <c r="H82" s="110"/>
      <c r="I82" s="110"/>
      <c r="J82" s="110"/>
      <c r="K82" s="113"/>
      <c r="L82" s="110"/>
      <c r="M82" s="110"/>
      <c r="N82" s="110"/>
      <c r="O82" s="110"/>
      <c r="P82" s="110"/>
      <c r="Q82" s="110"/>
      <c r="R82" s="110"/>
      <c r="S82" s="110"/>
      <c r="T82" s="113"/>
      <c r="U82" s="110"/>
      <c r="V82" s="110"/>
      <c r="W82" s="113"/>
      <c r="X82" s="110"/>
      <c r="Y82" s="110"/>
      <c r="Z82" s="110"/>
      <c r="AA82" s="125"/>
      <c r="AB82" s="110"/>
      <c r="AC82" s="110"/>
      <c r="AD82" s="110"/>
      <c r="AE82" s="113"/>
      <c r="AF82" s="110"/>
      <c r="AG82" s="110"/>
      <c r="AH82" s="110"/>
      <c r="AI82" s="110"/>
      <c r="AJ82" s="110"/>
      <c r="AK82" s="110"/>
      <c r="AL82" s="110"/>
      <c r="AM82" s="110"/>
      <c r="AN82" s="113"/>
      <c r="AO82" s="110"/>
      <c r="AP82" s="110"/>
      <c r="AQ82" s="113"/>
      <c r="AR82" s="110"/>
      <c r="AS82" s="110"/>
      <c r="AT82" s="110"/>
      <c r="AU82" s="125"/>
      <c r="AV82" s="239"/>
      <c r="AW82" s="239"/>
      <c r="AX82" s="240"/>
      <c r="AY82" s="229"/>
      <c r="AZ82" s="218"/>
    </row>
    <row r="83" spans="7:52" s="144" customFormat="1" ht="19.5">
      <c r="G83" s="146"/>
      <c r="H83" s="110"/>
      <c r="I83" s="110"/>
      <c r="J83" s="110"/>
      <c r="K83" s="113"/>
      <c r="L83" s="110"/>
      <c r="M83" s="110"/>
      <c r="N83" s="110"/>
      <c r="O83" s="110"/>
      <c r="P83" s="110"/>
      <c r="Q83" s="110"/>
      <c r="R83" s="110"/>
      <c r="S83" s="110"/>
      <c r="T83" s="113"/>
      <c r="U83" s="110"/>
      <c r="V83" s="110"/>
      <c r="W83" s="113"/>
      <c r="X83" s="110"/>
      <c r="Y83" s="110"/>
      <c r="Z83" s="110"/>
      <c r="AA83" s="125"/>
      <c r="AB83" s="110"/>
      <c r="AC83" s="110"/>
      <c r="AD83" s="110"/>
      <c r="AE83" s="113"/>
      <c r="AF83" s="110"/>
      <c r="AG83" s="110"/>
      <c r="AH83" s="110"/>
      <c r="AI83" s="110"/>
      <c r="AJ83" s="110"/>
      <c r="AK83" s="110"/>
      <c r="AL83" s="110"/>
      <c r="AM83" s="110"/>
      <c r="AN83" s="113"/>
      <c r="AO83" s="110"/>
      <c r="AP83" s="110"/>
      <c r="AQ83" s="113"/>
      <c r="AR83" s="110"/>
      <c r="AS83" s="110"/>
      <c r="AT83" s="110"/>
      <c r="AU83" s="125"/>
      <c r="AV83" s="251"/>
      <c r="AW83" s="250"/>
      <c r="AX83" s="250"/>
      <c r="AY83" s="252"/>
      <c r="AZ83" s="189"/>
    </row>
    <row r="84" spans="7:52" s="144" customFormat="1" ht="19.5">
      <c r="G84" s="146"/>
      <c r="H84" s="110"/>
      <c r="I84" s="110"/>
      <c r="J84" s="110"/>
      <c r="K84" s="113"/>
      <c r="L84" s="110"/>
      <c r="M84" s="110"/>
      <c r="N84" s="110"/>
      <c r="O84" s="110"/>
      <c r="P84" s="110"/>
      <c r="Q84" s="110"/>
      <c r="R84" s="110"/>
      <c r="S84" s="110"/>
      <c r="T84" s="113"/>
      <c r="U84" s="110"/>
      <c r="V84" s="110"/>
      <c r="W84" s="113"/>
      <c r="X84" s="110"/>
      <c r="Y84" s="110"/>
      <c r="Z84" s="110"/>
      <c r="AA84" s="125"/>
      <c r="AB84" s="110"/>
      <c r="AC84" s="110"/>
      <c r="AD84" s="110"/>
      <c r="AE84" s="113"/>
      <c r="AF84" s="110"/>
      <c r="AG84" s="110"/>
      <c r="AH84" s="110"/>
      <c r="AI84" s="110"/>
      <c r="AJ84" s="110"/>
      <c r="AK84" s="110"/>
      <c r="AL84" s="110"/>
      <c r="AM84" s="110"/>
      <c r="AN84" s="113"/>
      <c r="AO84" s="110"/>
      <c r="AP84" s="110"/>
      <c r="AQ84" s="113"/>
      <c r="AR84" s="110"/>
      <c r="AS84" s="110"/>
      <c r="AT84" s="110"/>
      <c r="AU84" s="125"/>
      <c r="AV84" s="251"/>
      <c r="AW84" s="173"/>
      <c r="AX84" s="189"/>
      <c r="AY84" s="189"/>
      <c r="AZ84" s="189"/>
    </row>
    <row r="85" spans="7:52" s="144" customFormat="1" ht="19.5">
      <c r="G85" s="146"/>
      <c r="H85" s="110"/>
      <c r="I85" s="110"/>
      <c r="J85" s="110"/>
      <c r="K85" s="113"/>
      <c r="L85" s="110"/>
      <c r="M85" s="110"/>
      <c r="N85" s="110"/>
      <c r="O85" s="110"/>
      <c r="P85" s="110"/>
      <c r="Q85" s="110"/>
      <c r="R85" s="110"/>
      <c r="S85" s="110"/>
      <c r="T85" s="113"/>
      <c r="U85" s="110"/>
      <c r="V85" s="110"/>
      <c r="W85" s="113"/>
      <c r="X85" s="110"/>
      <c r="Y85" s="110"/>
      <c r="Z85" s="110"/>
      <c r="AA85" s="125"/>
      <c r="AB85" s="110"/>
      <c r="AC85" s="110"/>
      <c r="AD85" s="110"/>
      <c r="AE85" s="113"/>
      <c r="AF85" s="110"/>
      <c r="AG85" s="110"/>
      <c r="AH85" s="110"/>
      <c r="AI85" s="110"/>
      <c r="AJ85" s="110"/>
      <c r="AK85" s="110"/>
      <c r="AL85" s="110"/>
      <c r="AM85" s="110"/>
      <c r="AN85" s="113"/>
      <c r="AO85" s="110"/>
      <c r="AP85" s="110"/>
      <c r="AQ85" s="113"/>
      <c r="AR85" s="110"/>
      <c r="AS85" s="110"/>
      <c r="AT85" s="110"/>
      <c r="AU85" s="125"/>
      <c r="AV85" s="251"/>
      <c r="AW85" s="173"/>
      <c r="AX85" s="189"/>
      <c r="AY85" s="189"/>
      <c r="AZ85" s="189"/>
    </row>
    <row r="86" spans="7:52" s="144" customFormat="1" ht="19.5">
      <c r="G86" s="146"/>
      <c r="H86" s="110"/>
      <c r="I86" s="110"/>
      <c r="J86" s="110"/>
      <c r="K86" s="113"/>
      <c r="L86" s="110"/>
      <c r="M86" s="110"/>
      <c r="N86" s="110"/>
      <c r="O86" s="110"/>
      <c r="P86" s="110"/>
      <c r="Q86" s="110"/>
      <c r="R86" s="110"/>
      <c r="S86" s="110"/>
      <c r="T86" s="113"/>
      <c r="U86" s="110"/>
      <c r="V86" s="110"/>
      <c r="W86" s="113"/>
      <c r="X86" s="110"/>
      <c r="Y86" s="110"/>
      <c r="Z86" s="110"/>
      <c r="AA86" s="125"/>
      <c r="AB86" s="110"/>
      <c r="AC86" s="110"/>
      <c r="AD86" s="110"/>
      <c r="AE86" s="113"/>
      <c r="AF86" s="110"/>
      <c r="AG86" s="110"/>
      <c r="AH86" s="110"/>
      <c r="AI86" s="110"/>
      <c r="AJ86" s="110"/>
      <c r="AK86" s="110"/>
      <c r="AL86" s="110"/>
      <c r="AM86" s="110"/>
      <c r="AN86" s="113"/>
      <c r="AO86" s="110"/>
      <c r="AP86" s="110"/>
      <c r="AQ86" s="113"/>
      <c r="AR86" s="110"/>
      <c r="AS86" s="110"/>
      <c r="AT86" s="110"/>
      <c r="AU86" s="125"/>
      <c r="AV86" s="251"/>
      <c r="AW86" s="173"/>
      <c r="AX86" s="189"/>
      <c r="AY86" s="189"/>
      <c r="AZ86" s="189"/>
    </row>
    <row r="87" spans="7:52" s="144" customFormat="1" ht="19.5">
      <c r="G87" s="146"/>
      <c r="H87" s="110"/>
      <c r="I87" s="110"/>
      <c r="J87" s="110"/>
      <c r="K87" s="113"/>
      <c r="L87" s="110"/>
      <c r="M87" s="110"/>
      <c r="N87" s="110"/>
      <c r="O87" s="110"/>
      <c r="P87" s="110"/>
      <c r="Q87" s="110"/>
      <c r="R87" s="110"/>
      <c r="S87" s="110"/>
      <c r="T87" s="113"/>
      <c r="U87" s="110"/>
      <c r="V87" s="110"/>
      <c r="W87" s="113"/>
      <c r="X87" s="110"/>
      <c r="Y87" s="110"/>
      <c r="Z87" s="110"/>
      <c r="AA87" s="125"/>
      <c r="AB87" s="110"/>
      <c r="AC87" s="110"/>
      <c r="AD87" s="110"/>
      <c r="AE87" s="113"/>
      <c r="AF87" s="110"/>
      <c r="AG87" s="110"/>
      <c r="AH87" s="110"/>
      <c r="AI87" s="110"/>
      <c r="AJ87" s="110"/>
      <c r="AK87" s="110"/>
      <c r="AL87" s="110"/>
      <c r="AM87" s="110"/>
      <c r="AN87" s="113"/>
      <c r="AO87" s="110"/>
      <c r="AP87" s="110"/>
      <c r="AQ87" s="113"/>
      <c r="AR87" s="110"/>
      <c r="AS87" s="110"/>
      <c r="AT87" s="110"/>
      <c r="AU87" s="125"/>
      <c r="AV87" s="251"/>
      <c r="AW87" s="173"/>
      <c r="AX87" s="189"/>
      <c r="AY87" s="189"/>
      <c r="AZ87" s="189"/>
    </row>
    <row r="88" spans="7:52" s="144" customFormat="1" ht="19.5">
      <c r="G88" s="146"/>
      <c r="H88" s="110"/>
      <c r="I88" s="110"/>
      <c r="J88" s="110"/>
      <c r="K88" s="113"/>
      <c r="L88" s="110"/>
      <c r="M88" s="110"/>
      <c r="N88" s="110"/>
      <c r="O88" s="110"/>
      <c r="P88" s="110"/>
      <c r="Q88" s="110"/>
      <c r="R88" s="110"/>
      <c r="S88" s="110"/>
      <c r="T88" s="113"/>
      <c r="U88" s="110"/>
      <c r="V88" s="110"/>
      <c r="W88" s="113"/>
      <c r="X88" s="110"/>
      <c r="Y88" s="110"/>
      <c r="Z88" s="110"/>
      <c r="AA88" s="125"/>
      <c r="AB88" s="110"/>
      <c r="AC88" s="110"/>
      <c r="AD88" s="110"/>
      <c r="AE88" s="113"/>
      <c r="AF88" s="110"/>
      <c r="AG88" s="110"/>
      <c r="AH88" s="110"/>
      <c r="AI88" s="110"/>
      <c r="AJ88" s="110"/>
      <c r="AK88" s="110"/>
      <c r="AL88" s="110"/>
      <c r="AM88" s="110"/>
      <c r="AN88" s="113"/>
      <c r="AO88" s="110"/>
      <c r="AP88" s="110"/>
      <c r="AQ88" s="113"/>
      <c r="AR88" s="110"/>
      <c r="AS88" s="110"/>
      <c r="AT88" s="110"/>
      <c r="AU88" s="125"/>
      <c r="AV88" s="251"/>
      <c r="AW88" s="173"/>
      <c r="AX88" s="189"/>
      <c r="AY88" s="189"/>
      <c r="AZ88" s="189"/>
    </row>
    <row r="89" spans="7:52" s="144" customFormat="1" ht="19.5">
      <c r="G89" s="146"/>
      <c r="H89" s="110"/>
      <c r="I89" s="110"/>
      <c r="J89" s="110"/>
      <c r="K89" s="113"/>
      <c r="L89" s="110"/>
      <c r="M89" s="110"/>
      <c r="N89" s="110"/>
      <c r="O89" s="110"/>
      <c r="P89" s="110"/>
      <c r="Q89" s="110"/>
      <c r="R89" s="110"/>
      <c r="S89" s="110"/>
      <c r="T89" s="113"/>
      <c r="U89" s="110"/>
      <c r="V89" s="110"/>
      <c r="W89" s="113"/>
      <c r="X89" s="110"/>
      <c r="Y89" s="110"/>
      <c r="Z89" s="110"/>
      <c r="AA89" s="125"/>
      <c r="AB89" s="110"/>
      <c r="AC89" s="110"/>
      <c r="AD89" s="110"/>
      <c r="AE89" s="113"/>
      <c r="AF89" s="110"/>
      <c r="AG89" s="110"/>
      <c r="AH89" s="110"/>
      <c r="AI89" s="110"/>
      <c r="AJ89" s="110"/>
      <c r="AK89" s="110"/>
      <c r="AL89" s="110"/>
      <c r="AM89" s="110"/>
      <c r="AN89" s="113"/>
      <c r="AO89" s="110"/>
      <c r="AP89" s="110"/>
      <c r="AQ89" s="113"/>
      <c r="AR89" s="110"/>
      <c r="AS89" s="110"/>
      <c r="AT89" s="110"/>
      <c r="AU89" s="125"/>
      <c r="AV89" s="251"/>
      <c r="AW89" s="173"/>
      <c r="AX89" s="189"/>
      <c r="AY89" s="189"/>
      <c r="AZ89" s="189"/>
    </row>
    <row r="90" spans="7:52" s="144" customFormat="1" ht="19.5">
      <c r="G90" s="146"/>
      <c r="H90" s="110"/>
      <c r="I90" s="110"/>
      <c r="J90" s="110"/>
      <c r="K90" s="113"/>
      <c r="L90" s="110"/>
      <c r="M90" s="110"/>
      <c r="N90" s="110"/>
      <c r="O90" s="110"/>
      <c r="P90" s="110"/>
      <c r="Q90" s="110"/>
      <c r="R90" s="110"/>
      <c r="S90" s="110"/>
      <c r="T90" s="113"/>
      <c r="U90" s="110"/>
      <c r="V90" s="110"/>
      <c r="W90" s="113"/>
      <c r="X90" s="110"/>
      <c r="Y90" s="110"/>
      <c r="Z90" s="110"/>
      <c r="AA90" s="125"/>
      <c r="AB90" s="110"/>
      <c r="AC90" s="110"/>
      <c r="AD90" s="110"/>
      <c r="AE90" s="113"/>
      <c r="AF90" s="110"/>
      <c r="AG90" s="110"/>
      <c r="AH90" s="110"/>
      <c r="AI90" s="110"/>
      <c r="AJ90" s="110"/>
      <c r="AK90" s="110"/>
      <c r="AL90" s="110"/>
      <c r="AM90" s="110"/>
      <c r="AN90" s="113"/>
      <c r="AO90" s="110"/>
      <c r="AP90" s="110"/>
      <c r="AQ90" s="113"/>
      <c r="AR90" s="110"/>
      <c r="AS90" s="110"/>
      <c r="AT90" s="110"/>
      <c r="AU90" s="125"/>
      <c r="AV90" s="251"/>
      <c r="AW90" s="173"/>
      <c r="AX90" s="189"/>
      <c r="AY90" s="189"/>
      <c r="AZ90" s="189"/>
    </row>
    <row r="91" spans="7:52" s="144" customFormat="1" ht="19.5">
      <c r="G91" s="146"/>
      <c r="H91" s="110"/>
      <c r="I91" s="110"/>
      <c r="J91" s="110"/>
      <c r="K91" s="113"/>
      <c r="L91" s="110"/>
      <c r="M91" s="110"/>
      <c r="N91" s="110"/>
      <c r="O91" s="110"/>
      <c r="P91" s="110"/>
      <c r="Q91" s="110"/>
      <c r="R91" s="110"/>
      <c r="S91" s="110"/>
      <c r="T91" s="113"/>
      <c r="U91" s="110"/>
      <c r="V91" s="110"/>
      <c r="W91" s="113"/>
      <c r="X91" s="110"/>
      <c r="Y91" s="110"/>
      <c r="Z91" s="110"/>
      <c r="AA91" s="125"/>
      <c r="AB91" s="110"/>
      <c r="AC91" s="110"/>
      <c r="AD91" s="110"/>
      <c r="AE91" s="113"/>
      <c r="AF91" s="110"/>
      <c r="AG91" s="110"/>
      <c r="AH91" s="110"/>
      <c r="AI91" s="110"/>
      <c r="AJ91" s="110"/>
      <c r="AK91" s="110"/>
      <c r="AL91" s="110"/>
      <c r="AM91" s="110"/>
      <c r="AN91" s="113"/>
      <c r="AO91" s="110"/>
      <c r="AP91" s="110"/>
      <c r="AQ91" s="113"/>
      <c r="AR91" s="110"/>
      <c r="AS91" s="110"/>
      <c r="AT91" s="110"/>
      <c r="AU91" s="125"/>
      <c r="AV91" s="251"/>
      <c r="AW91" s="173"/>
      <c r="AX91" s="189"/>
      <c r="AY91" s="189"/>
      <c r="AZ91" s="189"/>
    </row>
    <row r="92" spans="7:52" s="144" customFormat="1" ht="19.5">
      <c r="G92" s="146"/>
      <c r="H92" s="110"/>
      <c r="I92" s="110"/>
      <c r="J92" s="110"/>
      <c r="K92" s="113"/>
      <c r="L92" s="110"/>
      <c r="M92" s="110"/>
      <c r="N92" s="110"/>
      <c r="O92" s="110"/>
      <c r="P92" s="110"/>
      <c r="Q92" s="110"/>
      <c r="R92" s="110"/>
      <c r="S92" s="110"/>
      <c r="T92" s="113"/>
      <c r="U92" s="110"/>
      <c r="V92" s="110"/>
      <c r="W92" s="113"/>
      <c r="X92" s="110"/>
      <c r="Y92" s="110"/>
      <c r="Z92" s="110"/>
      <c r="AA92" s="125"/>
      <c r="AB92" s="110"/>
      <c r="AC92" s="110"/>
      <c r="AD92" s="110"/>
      <c r="AE92" s="113"/>
      <c r="AF92" s="110"/>
      <c r="AG92" s="110"/>
      <c r="AH92" s="110"/>
      <c r="AI92" s="110"/>
      <c r="AJ92" s="110"/>
      <c r="AK92" s="110"/>
      <c r="AL92" s="110"/>
      <c r="AM92" s="110"/>
      <c r="AN92" s="113"/>
      <c r="AO92" s="110"/>
      <c r="AP92" s="110"/>
      <c r="AQ92" s="113"/>
      <c r="AR92" s="110"/>
      <c r="AS92" s="110"/>
      <c r="AT92" s="110"/>
      <c r="AU92" s="125"/>
      <c r="AV92" s="251"/>
      <c r="AW92" s="173"/>
      <c r="AX92" s="189"/>
      <c r="AY92" s="189"/>
      <c r="AZ92" s="189"/>
    </row>
    <row r="93" spans="7:52" s="144" customFormat="1" ht="19.5">
      <c r="G93" s="146"/>
      <c r="H93" s="110"/>
      <c r="I93" s="110"/>
      <c r="J93" s="110"/>
      <c r="K93" s="113"/>
      <c r="L93" s="110"/>
      <c r="M93" s="110"/>
      <c r="N93" s="110"/>
      <c r="O93" s="110"/>
      <c r="P93" s="110"/>
      <c r="Q93" s="110"/>
      <c r="R93" s="110"/>
      <c r="S93" s="110"/>
      <c r="T93" s="113"/>
      <c r="U93" s="110"/>
      <c r="V93" s="110"/>
      <c r="W93" s="113"/>
      <c r="X93" s="110"/>
      <c r="Y93" s="110"/>
      <c r="Z93" s="110"/>
      <c r="AA93" s="125"/>
      <c r="AB93" s="110"/>
      <c r="AC93" s="110"/>
      <c r="AD93" s="110"/>
      <c r="AE93" s="113"/>
      <c r="AF93" s="110"/>
      <c r="AG93" s="110"/>
      <c r="AH93" s="110"/>
      <c r="AI93" s="110"/>
      <c r="AJ93" s="110"/>
      <c r="AK93" s="110"/>
      <c r="AL93" s="110"/>
      <c r="AM93" s="110"/>
      <c r="AN93" s="113"/>
      <c r="AO93" s="110"/>
      <c r="AP93" s="110"/>
      <c r="AQ93" s="113"/>
      <c r="AR93" s="110"/>
      <c r="AS93" s="110"/>
      <c r="AT93" s="110"/>
      <c r="AU93" s="125"/>
      <c r="AV93" s="251"/>
      <c r="AW93" s="173"/>
      <c r="AX93" s="189"/>
      <c r="AY93" s="189"/>
      <c r="AZ93" s="189"/>
    </row>
    <row r="94" spans="7:52" s="144" customFormat="1" ht="19.5">
      <c r="G94" s="146"/>
      <c r="H94" s="110"/>
      <c r="I94" s="110"/>
      <c r="J94" s="110"/>
      <c r="K94" s="113"/>
      <c r="L94" s="110"/>
      <c r="M94" s="110"/>
      <c r="N94" s="110"/>
      <c r="O94" s="110"/>
      <c r="P94" s="110"/>
      <c r="Q94" s="110"/>
      <c r="R94" s="110"/>
      <c r="S94" s="110"/>
      <c r="T94" s="113"/>
      <c r="U94" s="110"/>
      <c r="V94" s="110"/>
      <c r="W94" s="113"/>
      <c r="X94" s="110"/>
      <c r="Y94" s="110"/>
      <c r="Z94" s="110"/>
      <c r="AA94" s="125"/>
      <c r="AB94" s="110"/>
      <c r="AC94" s="110"/>
      <c r="AD94" s="110"/>
      <c r="AE94" s="113"/>
      <c r="AF94" s="110"/>
      <c r="AG94" s="110"/>
      <c r="AH94" s="110"/>
      <c r="AI94" s="110"/>
      <c r="AJ94" s="110"/>
      <c r="AK94" s="110"/>
      <c r="AL94" s="110"/>
      <c r="AM94" s="110"/>
      <c r="AN94" s="113"/>
      <c r="AO94" s="110"/>
      <c r="AP94" s="110"/>
      <c r="AQ94" s="113"/>
      <c r="AR94" s="110"/>
      <c r="AS94" s="110"/>
      <c r="AT94" s="110"/>
      <c r="AU94" s="125"/>
      <c r="AV94" s="251"/>
      <c r="AW94" s="173"/>
      <c r="AX94" s="189"/>
      <c r="AY94" s="189"/>
      <c r="AZ94" s="189"/>
    </row>
    <row r="95" spans="7:52" s="144" customFormat="1" ht="19.5">
      <c r="G95" s="146"/>
      <c r="H95" s="110"/>
      <c r="I95" s="110"/>
      <c r="J95" s="110"/>
      <c r="K95" s="113"/>
      <c r="L95" s="110"/>
      <c r="M95" s="110"/>
      <c r="N95" s="110"/>
      <c r="O95" s="110"/>
      <c r="P95" s="110"/>
      <c r="Q95" s="110"/>
      <c r="R95" s="110"/>
      <c r="S95" s="110"/>
      <c r="T95" s="113"/>
      <c r="U95" s="110"/>
      <c r="V95" s="110"/>
      <c r="W95" s="113"/>
      <c r="X95" s="110"/>
      <c r="Y95" s="110"/>
      <c r="Z95" s="110"/>
      <c r="AA95" s="125"/>
      <c r="AB95" s="110"/>
      <c r="AC95" s="110"/>
      <c r="AD95" s="110"/>
      <c r="AE95" s="113"/>
      <c r="AF95" s="110"/>
      <c r="AG95" s="110"/>
      <c r="AH95" s="110"/>
      <c r="AI95" s="110"/>
      <c r="AJ95" s="110"/>
      <c r="AK95" s="110"/>
      <c r="AL95" s="110"/>
      <c r="AM95" s="110"/>
      <c r="AN95" s="113"/>
      <c r="AO95" s="110"/>
      <c r="AP95" s="110"/>
      <c r="AQ95" s="113"/>
      <c r="AR95" s="110"/>
      <c r="AS95" s="110"/>
      <c r="AT95" s="110"/>
      <c r="AU95" s="125"/>
      <c r="AV95" s="251"/>
      <c r="AW95" s="173"/>
      <c r="AX95" s="189"/>
      <c r="AY95" s="189"/>
      <c r="AZ95" s="189"/>
    </row>
    <row r="96" spans="7:52" s="144" customFormat="1" ht="19.5">
      <c r="G96" s="146"/>
      <c r="H96" s="110"/>
      <c r="I96" s="110"/>
      <c r="J96" s="110"/>
      <c r="K96" s="113"/>
      <c r="L96" s="110"/>
      <c r="M96" s="110"/>
      <c r="N96" s="110"/>
      <c r="O96" s="110"/>
      <c r="P96" s="110"/>
      <c r="Q96" s="110"/>
      <c r="R96" s="110"/>
      <c r="S96" s="110"/>
      <c r="T96" s="113"/>
      <c r="U96" s="110"/>
      <c r="V96" s="110"/>
      <c r="W96" s="113"/>
      <c r="X96" s="110"/>
      <c r="Y96" s="110"/>
      <c r="Z96" s="110"/>
      <c r="AA96" s="125"/>
      <c r="AB96" s="110"/>
      <c r="AC96" s="110"/>
      <c r="AD96" s="110"/>
      <c r="AE96" s="113"/>
      <c r="AF96" s="110"/>
      <c r="AG96" s="110"/>
      <c r="AH96" s="110"/>
      <c r="AI96" s="110"/>
      <c r="AJ96" s="110"/>
      <c r="AK96" s="110"/>
      <c r="AL96" s="110"/>
      <c r="AM96" s="110"/>
      <c r="AN96" s="113"/>
      <c r="AO96" s="110"/>
      <c r="AP96" s="110"/>
      <c r="AQ96" s="113"/>
      <c r="AR96" s="110"/>
      <c r="AS96" s="110"/>
      <c r="AT96" s="110"/>
      <c r="AU96" s="125"/>
      <c r="AV96" s="251"/>
      <c r="AW96" s="173"/>
      <c r="AX96" s="189"/>
      <c r="AY96" s="189"/>
      <c r="AZ96" s="189"/>
    </row>
    <row r="97" spans="7:52" s="144" customFormat="1" ht="19.5">
      <c r="G97" s="146"/>
      <c r="H97" s="110"/>
      <c r="I97" s="110"/>
      <c r="J97" s="110"/>
      <c r="K97" s="113"/>
      <c r="L97" s="110"/>
      <c r="M97" s="110"/>
      <c r="N97" s="110"/>
      <c r="O97" s="110"/>
      <c r="P97" s="110"/>
      <c r="Q97" s="110"/>
      <c r="R97" s="110"/>
      <c r="S97" s="110"/>
      <c r="T97" s="113"/>
      <c r="U97" s="110"/>
      <c r="V97" s="110"/>
      <c r="W97" s="113"/>
      <c r="X97" s="110"/>
      <c r="Y97" s="110"/>
      <c r="Z97" s="110"/>
      <c r="AA97" s="125"/>
      <c r="AB97" s="110"/>
      <c r="AC97" s="110"/>
      <c r="AD97" s="110"/>
      <c r="AE97" s="113"/>
      <c r="AF97" s="110"/>
      <c r="AG97" s="110"/>
      <c r="AH97" s="110"/>
      <c r="AI97" s="110"/>
      <c r="AJ97" s="110"/>
      <c r="AK97" s="110"/>
      <c r="AL97" s="110"/>
      <c r="AM97" s="110"/>
      <c r="AN97" s="113"/>
      <c r="AO97" s="110"/>
      <c r="AP97" s="110"/>
      <c r="AQ97" s="113"/>
      <c r="AR97" s="110"/>
      <c r="AS97" s="110"/>
      <c r="AT97" s="110"/>
      <c r="AU97" s="125"/>
      <c r="AV97" s="251"/>
      <c r="AW97" s="173"/>
      <c r="AX97" s="189"/>
      <c r="AY97" s="189"/>
      <c r="AZ97" s="189"/>
    </row>
    <row r="98" spans="7:52" s="144" customFormat="1" ht="19.5">
      <c r="G98" s="146"/>
      <c r="H98" s="110"/>
      <c r="I98" s="110"/>
      <c r="J98" s="110"/>
      <c r="K98" s="113"/>
      <c r="L98" s="110"/>
      <c r="M98" s="110"/>
      <c r="N98" s="110"/>
      <c r="O98" s="110"/>
      <c r="P98" s="110"/>
      <c r="Q98" s="110"/>
      <c r="R98" s="110"/>
      <c r="S98" s="110"/>
      <c r="T98" s="113"/>
      <c r="U98" s="110"/>
      <c r="V98" s="110"/>
      <c r="W98" s="113"/>
      <c r="X98" s="110"/>
      <c r="Y98" s="110"/>
      <c r="Z98" s="110"/>
      <c r="AA98" s="125"/>
      <c r="AB98" s="110"/>
      <c r="AC98" s="110"/>
      <c r="AD98" s="110"/>
      <c r="AE98" s="113"/>
      <c r="AF98" s="110"/>
      <c r="AG98" s="110"/>
      <c r="AH98" s="110"/>
      <c r="AI98" s="110"/>
      <c r="AJ98" s="110"/>
      <c r="AK98" s="110"/>
      <c r="AL98" s="110"/>
      <c r="AM98" s="110"/>
      <c r="AN98" s="113"/>
      <c r="AO98" s="110"/>
      <c r="AP98" s="110"/>
      <c r="AQ98" s="113"/>
      <c r="AR98" s="110"/>
      <c r="AS98" s="110"/>
      <c r="AT98" s="110"/>
      <c r="AU98" s="125"/>
      <c r="AV98" s="251"/>
      <c r="AW98" s="173"/>
      <c r="AX98" s="189"/>
      <c r="AY98" s="189"/>
      <c r="AZ98" s="189"/>
    </row>
    <row r="99" spans="7:52" s="144" customFormat="1" ht="19.5">
      <c r="G99" s="146"/>
      <c r="H99" s="110"/>
      <c r="I99" s="110"/>
      <c r="J99" s="110"/>
      <c r="K99" s="113"/>
      <c r="L99" s="110"/>
      <c r="M99" s="110"/>
      <c r="N99" s="110"/>
      <c r="O99" s="110"/>
      <c r="P99" s="110"/>
      <c r="Q99" s="110"/>
      <c r="R99" s="110"/>
      <c r="S99" s="110"/>
      <c r="T99" s="113"/>
      <c r="U99" s="110"/>
      <c r="V99" s="110"/>
      <c r="W99" s="113"/>
      <c r="X99" s="110"/>
      <c r="Y99" s="110"/>
      <c r="Z99" s="110"/>
      <c r="AA99" s="125"/>
      <c r="AB99" s="110"/>
      <c r="AC99" s="110"/>
      <c r="AD99" s="110"/>
      <c r="AE99" s="113"/>
      <c r="AF99" s="110"/>
      <c r="AG99" s="110"/>
      <c r="AH99" s="110"/>
      <c r="AI99" s="110"/>
      <c r="AJ99" s="110"/>
      <c r="AK99" s="110"/>
      <c r="AL99" s="110"/>
      <c r="AM99" s="110"/>
      <c r="AN99" s="113"/>
      <c r="AO99" s="110"/>
      <c r="AP99" s="110"/>
      <c r="AQ99" s="113"/>
      <c r="AR99" s="110"/>
      <c r="AS99" s="110"/>
      <c r="AT99" s="110"/>
      <c r="AU99" s="125"/>
      <c r="AV99" s="251"/>
      <c r="AW99" s="173"/>
      <c r="AX99" s="189"/>
      <c r="AY99" s="189"/>
      <c r="AZ99" s="189"/>
    </row>
    <row r="100" spans="7:52" s="144" customFormat="1" ht="19.5">
      <c r="G100" s="146"/>
      <c r="H100" s="110"/>
      <c r="I100" s="110"/>
      <c r="J100" s="110"/>
      <c r="K100" s="113"/>
      <c r="L100" s="110"/>
      <c r="M100" s="110"/>
      <c r="N100" s="110"/>
      <c r="O100" s="110"/>
      <c r="P100" s="110"/>
      <c r="Q100" s="110"/>
      <c r="R100" s="110"/>
      <c r="S100" s="110"/>
      <c r="T100" s="113"/>
      <c r="U100" s="110"/>
      <c r="V100" s="110"/>
      <c r="W100" s="113"/>
      <c r="X100" s="110"/>
      <c r="Y100" s="110"/>
      <c r="Z100" s="110"/>
      <c r="AA100" s="125"/>
      <c r="AB100" s="110"/>
      <c r="AC100" s="110"/>
      <c r="AD100" s="110"/>
      <c r="AE100" s="113"/>
      <c r="AF100" s="110"/>
      <c r="AG100" s="110"/>
      <c r="AH100" s="110"/>
      <c r="AI100" s="110"/>
      <c r="AJ100" s="110"/>
      <c r="AK100" s="110"/>
      <c r="AL100" s="110"/>
      <c r="AM100" s="110"/>
      <c r="AN100" s="113"/>
      <c r="AO100" s="110"/>
      <c r="AP100" s="110"/>
      <c r="AQ100" s="113"/>
      <c r="AR100" s="110"/>
      <c r="AS100" s="110"/>
      <c r="AT100" s="110"/>
      <c r="AU100" s="125"/>
      <c r="AV100" s="251"/>
      <c r="AW100" s="173"/>
      <c r="AX100" s="189"/>
      <c r="AY100" s="189"/>
      <c r="AZ100" s="189"/>
    </row>
    <row r="101" spans="7:52" s="144" customFormat="1" ht="19.5">
      <c r="G101" s="146"/>
      <c r="H101" s="110"/>
      <c r="I101" s="110"/>
      <c r="J101" s="110"/>
      <c r="K101" s="113"/>
      <c r="L101" s="110"/>
      <c r="M101" s="110"/>
      <c r="N101" s="110"/>
      <c r="O101" s="110"/>
      <c r="P101" s="110"/>
      <c r="Q101" s="110"/>
      <c r="R101" s="110"/>
      <c r="S101" s="110"/>
      <c r="T101" s="113"/>
      <c r="U101" s="110"/>
      <c r="V101" s="110"/>
      <c r="W101" s="113"/>
      <c r="X101" s="110"/>
      <c r="Y101" s="110"/>
      <c r="Z101" s="110"/>
      <c r="AA101" s="125"/>
      <c r="AB101" s="110"/>
      <c r="AC101" s="110"/>
      <c r="AD101" s="110"/>
      <c r="AE101" s="113"/>
      <c r="AF101" s="110"/>
      <c r="AG101" s="110"/>
      <c r="AH101" s="110"/>
      <c r="AI101" s="110"/>
      <c r="AJ101" s="110"/>
      <c r="AK101" s="110"/>
      <c r="AL101" s="110"/>
      <c r="AM101" s="110"/>
      <c r="AN101" s="113"/>
      <c r="AO101" s="110"/>
      <c r="AP101" s="110"/>
      <c r="AQ101" s="113"/>
      <c r="AR101" s="110"/>
      <c r="AS101" s="110"/>
      <c r="AT101" s="110"/>
      <c r="AU101" s="125"/>
      <c r="AV101" s="251"/>
      <c r="AW101" s="173"/>
      <c r="AX101" s="189"/>
      <c r="AY101" s="189"/>
      <c r="AZ101" s="189"/>
    </row>
    <row r="102" spans="7:52" s="144" customFormat="1" ht="19.5">
      <c r="G102" s="146"/>
      <c r="H102" s="110"/>
      <c r="I102" s="110"/>
      <c r="J102" s="110"/>
      <c r="K102" s="113"/>
      <c r="L102" s="110"/>
      <c r="M102" s="110"/>
      <c r="N102" s="110"/>
      <c r="O102" s="110"/>
      <c r="P102" s="110"/>
      <c r="Q102" s="110"/>
      <c r="R102" s="110"/>
      <c r="S102" s="110"/>
      <c r="T102" s="113"/>
      <c r="U102" s="110"/>
      <c r="V102" s="110"/>
      <c r="W102" s="113"/>
      <c r="X102" s="110"/>
      <c r="Y102" s="110"/>
      <c r="Z102" s="110"/>
      <c r="AA102" s="125"/>
      <c r="AB102" s="110"/>
      <c r="AC102" s="110"/>
      <c r="AD102" s="110"/>
      <c r="AE102" s="113"/>
      <c r="AF102" s="110"/>
      <c r="AG102" s="110"/>
      <c r="AH102" s="110"/>
      <c r="AI102" s="110"/>
      <c r="AJ102" s="110"/>
      <c r="AK102" s="110"/>
      <c r="AL102" s="110"/>
      <c r="AM102" s="110"/>
      <c r="AN102" s="113"/>
      <c r="AO102" s="110"/>
      <c r="AP102" s="110"/>
      <c r="AQ102" s="113"/>
      <c r="AR102" s="110"/>
      <c r="AS102" s="110"/>
      <c r="AT102" s="110"/>
      <c r="AU102" s="125"/>
      <c r="AV102" s="251"/>
      <c r="AW102" s="173"/>
      <c r="AX102" s="189"/>
      <c r="AY102" s="189"/>
      <c r="AZ102" s="189"/>
    </row>
    <row r="103" spans="7:52" s="144" customFormat="1" ht="19.5">
      <c r="G103" s="146"/>
      <c r="H103" s="110"/>
      <c r="I103" s="110"/>
      <c r="J103" s="110"/>
      <c r="K103" s="113"/>
      <c r="L103" s="110"/>
      <c r="M103" s="110"/>
      <c r="N103" s="110"/>
      <c r="O103" s="110"/>
      <c r="P103" s="110"/>
      <c r="Q103" s="110"/>
      <c r="R103" s="110"/>
      <c r="S103" s="110"/>
      <c r="T103" s="113"/>
      <c r="U103" s="110"/>
      <c r="V103" s="110"/>
      <c r="W103" s="113"/>
      <c r="X103" s="110"/>
      <c r="Y103" s="110"/>
      <c r="Z103" s="110"/>
      <c r="AA103" s="125"/>
      <c r="AB103" s="110"/>
      <c r="AC103" s="110"/>
      <c r="AD103" s="110"/>
      <c r="AE103" s="113"/>
      <c r="AF103" s="110"/>
      <c r="AG103" s="110"/>
      <c r="AH103" s="110"/>
      <c r="AI103" s="110"/>
      <c r="AJ103" s="110"/>
      <c r="AK103" s="110"/>
      <c r="AL103" s="110"/>
      <c r="AM103" s="110"/>
      <c r="AN103" s="113"/>
      <c r="AO103" s="110"/>
      <c r="AP103" s="110"/>
      <c r="AQ103" s="113"/>
      <c r="AR103" s="110"/>
      <c r="AS103" s="110"/>
      <c r="AT103" s="110"/>
      <c r="AU103" s="125"/>
      <c r="AV103" s="251"/>
      <c r="AW103" s="173"/>
      <c r="AX103" s="189"/>
      <c r="AY103" s="189"/>
      <c r="AZ103" s="189"/>
    </row>
    <row r="104" spans="7:52" s="144" customFormat="1" ht="19.5">
      <c r="G104" s="146"/>
      <c r="H104" s="110"/>
      <c r="I104" s="110"/>
      <c r="J104" s="110"/>
      <c r="K104" s="113"/>
      <c r="L104" s="110"/>
      <c r="M104" s="110"/>
      <c r="N104" s="110"/>
      <c r="O104" s="110"/>
      <c r="P104" s="110"/>
      <c r="Q104" s="110"/>
      <c r="R104" s="110"/>
      <c r="S104" s="110"/>
      <c r="T104" s="113"/>
      <c r="U104" s="110"/>
      <c r="V104" s="110"/>
      <c r="W104" s="113"/>
      <c r="X104" s="110"/>
      <c r="Y104" s="110"/>
      <c r="Z104" s="110"/>
      <c r="AA104" s="125"/>
      <c r="AB104" s="110"/>
      <c r="AC104" s="110"/>
      <c r="AD104" s="110"/>
      <c r="AE104" s="113"/>
      <c r="AF104" s="110"/>
      <c r="AG104" s="110"/>
      <c r="AH104" s="110"/>
      <c r="AI104" s="110"/>
      <c r="AJ104" s="110"/>
      <c r="AK104" s="110"/>
      <c r="AL104" s="110"/>
      <c r="AM104" s="110"/>
      <c r="AN104" s="113"/>
      <c r="AO104" s="110"/>
      <c r="AP104" s="110"/>
      <c r="AQ104" s="113"/>
      <c r="AR104" s="110"/>
      <c r="AS104" s="110"/>
      <c r="AT104" s="110"/>
      <c r="AU104" s="125"/>
      <c r="AV104" s="251"/>
      <c r="AW104" s="173"/>
      <c r="AX104" s="189"/>
      <c r="AY104" s="189"/>
      <c r="AZ104" s="189"/>
    </row>
    <row r="105" spans="7:52" s="144" customFormat="1" ht="19.5">
      <c r="G105" s="146"/>
      <c r="H105" s="110"/>
      <c r="I105" s="110"/>
      <c r="J105" s="110"/>
      <c r="K105" s="113"/>
      <c r="L105" s="110"/>
      <c r="M105" s="110"/>
      <c r="N105" s="110"/>
      <c r="O105" s="110"/>
      <c r="P105" s="110"/>
      <c r="Q105" s="110"/>
      <c r="R105" s="110"/>
      <c r="S105" s="110"/>
      <c r="T105" s="113"/>
      <c r="U105" s="110"/>
      <c r="V105" s="110"/>
      <c r="W105" s="113"/>
      <c r="X105" s="110"/>
      <c r="Y105" s="110"/>
      <c r="Z105" s="110"/>
      <c r="AA105" s="125"/>
      <c r="AB105" s="110"/>
      <c r="AC105" s="110"/>
      <c r="AD105" s="110"/>
      <c r="AE105" s="113"/>
      <c r="AF105" s="110"/>
      <c r="AG105" s="110"/>
      <c r="AH105" s="110"/>
      <c r="AI105" s="110"/>
      <c r="AJ105" s="110"/>
      <c r="AK105" s="110"/>
      <c r="AL105" s="110"/>
      <c r="AM105" s="110"/>
      <c r="AN105" s="113"/>
      <c r="AO105" s="110"/>
      <c r="AP105" s="110"/>
      <c r="AQ105" s="113"/>
      <c r="AR105" s="110"/>
      <c r="AS105" s="110"/>
      <c r="AT105" s="110"/>
      <c r="AU105" s="125"/>
      <c r="AV105" s="251"/>
      <c r="AW105" s="173"/>
      <c r="AX105" s="189"/>
      <c r="AY105" s="189"/>
      <c r="AZ105" s="189"/>
    </row>
    <row r="106" spans="7:52" s="144" customFormat="1" ht="19.5">
      <c r="G106" s="146"/>
      <c r="H106" s="110"/>
      <c r="I106" s="110"/>
      <c r="J106" s="110"/>
      <c r="K106" s="113"/>
      <c r="L106" s="110"/>
      <c r="M106" s="110"/>
      <c r="N106" s="110"/>
      <c r="O106" s="110"/>
      <c r="P106" s="110"/>
      <c r="Q106" s="110"/>
      <c r="R106" s="110"/>
      <c r="S106" s="110"/>
      <c r="T106" s="113"/>
      <c r="U106" s="110"/>
      <c r="V106" s="110"/>
      <c r="W106" s="113"/>
      <c r="X106" s="110"/>
      <c r="Y106" s="110"/>
      <c r="Z106" s="110"/>
      <c r="AA106" s="125"/>
      <c r="AB106" s="110"/>
      <c r="AC106" s="110"/>
      <c r="AD106" s="110"/>
      <c r="AE106" s="113"/>
      <c r="AF106" s="110"/>
      <c r="AG106" s="110"/>
      <c r="AH106" s="110"/>
      <c r="AI106" s="110"/>
      <c r="AJ106" s="110"/>
      <c r="AK106" s="110"/>
      <c r="AL106" s="110"/>
      <c r="AM106" s="110"/>
      <c r="AN106" s="113"/>
      <c r="AO106" s="110"/>
      <c r="AP106" s="110"/>
      <c r="AQ106" s="113"/>
      <c r="AR106" s="110"/>
      <c r="AS106" s="110"/>
      <c r="AT106" s="110"/>
      <c r="AU106" s="125"/>
      <c r="AV106" s="251"/>
      <c r="AW106" s="173"/>
      <c r="AX106" s="189"/>
      <c r="AY106" s="189"/>
      <c r="AZ106" s="189"/>
    </row>
    <row r="107" spans="7:52" s="144" customFormat="1" ht="19.5">
      <c r="G107" s="146"/>
      <c r="H107" s="110"/>
      <c r="I107" s="110"/>
      <c r="J107" s="110"/>
      <c r="K107" s="113"/>
      <c r="L107" s="110"/>
      <c r="M107" s="110"/>
      <c r="N107" s="110"/>
      <c r="O107" s="110"/>
      <c r="P107" s="110"/>
      <c r="Q107" s="110"/>
      <c r="R107" s="110"/>
      <c r="S107" s="110"/>
      <c r="T107" s="113"/>
      <c r="U107" s="110"/>
      <c r="V107" s="110"/>
      <c r="W107" s="113"/>
      <c r="X107" s="110"/>
      <c r="Y107" s="110"/>
      <c r="Z107" s="110"/>
      <c r="AA107" s="125"/>
      <c r="AB107" s="110"/>
      <c r="AC107" s="110"/>
      <c r="AD107" s="110"/>
      <c r="AE107" s="113"/>
      <c r="AF107" s="110"/>
      <c r="AG107" s="110"/>
      <c r="AH107" s="110"/>
      <c r="AI107" s="110"/>
      <c r="AJ107" s="110"/>
      <c r="AK107" s="110"/>
      <c r="AL107" s="110"/>
      <c r="AM107" s="110"/>
      <c r="AN107" s="113"/>
      <c r="AO107" s="110"/>
      <c r="AP107" s="110"/>
      <c r="AQ107" s="113"/>
      <c r="AR107" s="110"/>
      <c r="AS107" s="110"/>
      <c r="AT107" s="110"/>
      <c r="AU107" s="125"/>
      <c r="AV107" s="251"/>
      <c r="AW107" s="173"/>
      <c r="AX107" s="189"/>
      <c r="AY107" s="189"/>
      <c r="AZ107" s="189"/>
    </row>
    <row r="108" spans="7:52" s="144" customFormat="1" ht="19.5">
      <c r="G108" s="146"/>
      <c r="H108" s="110"/>
      <c r="I108" s="110"/>
      <c r="J108" s="110"/>
      <c r="K108" s="113"/>
      <c r="L108" s="110"/>
      <c r="M108" s="110"/>
      <c r="N108" s="110"/>
      <c r="O108" s="110"/>
      <c r="P108" s="110"/>
      <c r="Q108" s="110"/>
      <c r="R108" s="110"/>
      <c r="S108" s="110"/>
      <c r="T108" s="113"/>
      <c r="U108" s="110"/>
      <c r="V108" s="110"/>
      <c r="W108" s="113"/>
      <c r="X108" s="110"/>
      <c r="Y108" s="110"/>
      <c r="Z108" s="110"/>
      <c r="AA108" s="125"/>
      <c r="AB108" s="110"/>
      <c r="AC108" s="110"/>
      <c r="AD108" s="110"/>
      <c r="AE108" s="113"/>
      <c r="AF108" s="110"/>
      <c r="AG108" s="110"/>
      <c r="AH108" s="110"/>
      <c r="AI108" s="110"/>
      <c r="AJ108" s="110"/>
      <c r="AK108" s="110"/>
      <c r="AL108" s="110"/>
      <c r="AM108" s="110"/>
      <c r="AN108" s="113"/>
      <c r="AO108" s="110"/>
      <c r="AP108" s="110"/>
      <c r="AQ108" s="113"/>
      <c r="AR108" s="110"/>
      <c r="AS108" s="110"/>
      <c r="AT108" s="110"/>
      <c r="AU108" s="125"/>
      <c r="AV108" s="251"/>
      <c r="AW108" s="173"/>
      <c r="AX108" s="189"/>
      <c r="AY108" s="189"/>
      <c r="AZ108" s="189"/>
    </row>
    <row r="109" spans="7:52" s="144" customFormat="1" ht="19.5">
      <c r="G109" s="146"/>
      <c r="H109" s="110"/>
      <c r="I109" s="110"/>
      <c r="J109" s="110"/>
      <c r="K109" s="113"/>
      <c r="L109" s="110"/>
      <c r="M109" s="110"/>
      <c r="N109" s="110"/>
      <c r="O109" s="110"/>
      <c r="P109" s="110"/>
      <c r="Q109" s="110"/>
      <c r="R109" s="110"/>
      <c r="S109" s="110"/>
      <c r="T109" s="113"/>
      <c r="U109" s="110"/>
      <c r="V109" s="110"/>
      <c r="W109" s="113"/>
      <c r="X109" s="110"/>
      <c r="Y109" s="110"/>
      <c r="Z109" s="110"/>
      <c r="AA109" s="125"/>
      <c r="AB109" s="110"/>
      <c r="AC109" s="110"/>
      <c r="AD109" s="110"/>
      <c r="AE109" s="113"/>
      <c r="AF109" s="110"/>
      <c r="AG109" s="110"/>
      <c r="AH109" s="110"/>
      <c r="AI109" s="110"/>
      <c r="AJ109" s="110"/>
      <c r="AK109" s="110"/>
      <c r="AL109" s="110"/>
      <c r="AM109" s="110"/>
      <c r="AN109" s="113"/>
      <c r="AO109" s="110"/>
      <c r="AP109" s="110"/>
      <c r="AQ109" s="113"/>
      <c r="AR109" s="110"/>
      <c r="AS109" s="110"/>
      <c r="AT109" s="110"/>
      <c r="AU109" s="125"/>
      <c r="AV109" s="251"/>
      <c r="AW109" s="173"/>
      <c r="AX109" s="189"/>
      <c r="AY109" s="189"/>
      <c r="AZ109" s="189"/>
    </row>
    <row r="110" spans="7:52" s="144" customFormat="1" ht="19.5">
      <c r="G110" s="146"/>
      <c r="H110" s="110"/>
      <c r="I110" s="110"/>
      <c r="J110" s="110"/>
      <c r="K110" s="113"/>
      <c r="L110" s="110"/>
      <c r="M110" s="110"/>
      <c r="N110" s="110"/>
      <c r="O110" s="110"/>
      <c r="P110" s="110"/>
      <c r="Q110" s="110"/>
      <c r="R110" s="110"/>
      <c r="S110" s="110"/>
      <c r="T110" s="113"/>
      <c r="U110" s="110"/>
      <c r="V110" s="110"/>
      <c r="W110" s="113"/>
      <c r="X110" s="110"/>
      <c r="Y110" s="110"/>
      <c r="Z110" s="110"/>
      <c r="AA110" s="125"/>
      <c r="AB110" s="110"/>
      <c r="AC110" s="110"/>
      <c r="AD110" s="110"/>
      <c r="AE110" s="113"/>
      <c r="AF110" s="110"/>
      <c r="AG110" s="110"/>
      <c r="AH110" s="110"/>
      <c r="AI110" s="110"/>
      <c r="AJ110" s="110"/>
      <c r="AK110" s="110"/>
      <c r="AL110" s="110"/>
      <c r="AM110" s="110"/>
      <c r="AN110" s="113"/>
      <c r="AO110" s="110"/>
      <c r="AP110" s="110"/>
      <c r="AQ110" s="113"/>
      <c r="AR110" s="110"/>
      <c r="AS110" s="110"/>
      <c r="AT110" s="110"/>
      <c r="AU110" s="125"/>
      <c r="AV110" s="251"/>
      <c r="AW110" s="173"/>
      <c r="AX110" s="189"/>
      <c r="AY110" s="189"/>
      <c r="AZ110" s="189"/>
    </row>
    <row r="111" spans="7:52" s="144" customFormat="1" ht="19.5">
      <c r="G111" s="146"/>
      <c r="H111" s="110"/>
      <c r="I111" s="110"/>
      <c r="J111" s="110"/>
      <c r="K111" s="113"/>
      <c r="L111" s="110"/>
      <c r="M111" s="110"/>
      <c r="N111" s="110"/>
      <c r="O111" s="110"/>
      <c r="P111" s="110"/>
      <c r="Q111" s="110"/>
      <c r="R111" s="110"/>
      <c r="S111" s="110"/>
      <c r="T111" s="113"/>
      <c r="U111" s="110"/>
      <c r="V111" s="110"/>
      <c r="W111" s="113"/>
      <c r="X111" s="110"/>
      <c r="Y111" s="110"/>
      <c r="Z111" s="110"/>
      <c r="AA111" s="125"/>
      <c r="AB111" s="110"/>
      <c r="AC111" s="110"/>
      <c r="AD111" s="110"/>
      <c r="AE111" s="113"/>
      <c r="AF111" s="110"/>
      <c r="AG111" s="110"/>
      <c r="AH111" s="110"/>
      <c r="AI111" s="110"/>
      <c r="AJ111" s="110"/>
      <c r="AK111" s="110"/>
      <c r="AL111" s="110"/>
      <c r="AM111" s="110"/>
      <c r="AN111" s="113"/>
      <c r="AO111" s="110"/>
      <c r="AP111" s="110"/>
      <c r="AQ111" s="113"/>
      <c r="AR111" s="110"/>
      <c r="AS111" s="110"/>
      <c r="AT111" s="110"/>
      <c r="AU111" s="125"/>
      <c r="AV111" s="251"/>
      <c r="AW111" s="173"/>
      <c r="AX111" s="189"/>
      <c r="AY111" s="189"/>
      <c r="AZ111" s="189"/>
    </row>
    <row r="112" spans="7:52" s="144" customFormat="1" ht="19.5">
      <c r="G112" s="146"/>
      <c r="H112" s="110"/>
      <c r="I112" s="110"/>
      <c r="J112" s="110"/>
      <c r="K112" s="113"/>
      <c r="L112" s="110"/>
      <c r="M112" s="110"/>
      <c r="N112" s="110"/>
      <c r="O112" s="110"/>
      <c r="P112" s="110"/>
      <c r="Q112" s="110"/>
      <c r="R112" s="110"/>
      <c r="S112" s="110"/>
      <c r="T112" s="113"/>
      <c r="U112" s="110"/>
      <c r="V112" s="110"/>
      <c r="W112" s="113"/>
      <c r="X112" s="110"/>
      <c r="Y112" s="110"/>
      <c r="Z112" s="110"/>
      <c r="AA112" s="125"/>
      <c r="AB112" s="110"/>
      <c r="AC112" s="110"/>
      <c r="AD112" s="110"/>
      <c r="AE112" s="113"/>
      <c r="AF112" s="110"/>
      <c r="AG112" s="110"/>
      <c r="AH112" s="110"/>
      <c r="AI112" s="110"/>
      <c r="AJ112" s="110"/>
      <c r="AK112" s="110"/>
      <c r="AL112" s="110"/>
      <c r="AM112" s="110"/>
      <c r="AN112" s="113"/>
      <c r="AO112" s="110"/>
      <c r="AP112" s="110"/>
      <c r="AQ112" s="113"/>
      <c r="AR112" s="110"/>
      <c r="AS112" s="110"/>
      <c r="AT112" s="110"/>
      <c r="AU112" s="125"/>
      <c r="AV112" s="251"/>
      <c r="AW112" s="173"/>
      <c r="AX112" s="189"/>
      <c r="AY112" s="189"/>
      <c r="AZ112" s="189"/>
    </row>
    <row r="113" spans="7:52" s="144" customFormat="1" ht="19.5">
      <c r="G113" s="146"/>
      <c r="H113" s="110"/>
      <c r="I113" s="110"/>
      <c r="J113" s="110"/>
      <c r="K113" s="113"/>
      <c r="L113" s="110"/>
      <c r="M113" s="110"/>
      <c r="N113" s="110"/>
      <c r="O113" s="110"/>
      <c r="P113" s="110"/>
      <c r="Q113" s="110"/>
      <c r="R113" s="110"/>
      <c r="S113" s="110"/>
      <c r="T113" s="113"/>
      <c r="U113" s="110"/>
      <c r="V113" s="110"/>
      <c r="W113" s="113"/>
      <c r="X113" s="110"/>
      <c r="Y113" s="110"/>
      <c r="Z113" s="110"/>
      <c r="AA113" s="125"/>
      <c r="AB113" s="110"/>
      <c r="AC113" s="110"/>
      <c r="AD113" s="110"/>
      <c r="AE113" s="113"/>
      <c r="AF113" s="110"/>
      <c r="AG113" s="110"/>
      <c r="AH113" s="110"/>
      <c r="AI113" s="110"/>
      <c r="AJ113" s="110"/>
      <c r="AK113" s="110"/>
      <c r="AL113" s="110"/>
      <c r="AM113" s="110"/>
      <c r="AN113" s="113"/>
      <c r="AO113" s="110"/>
      <c r="AP113" s="110"/>
      <c r="AQ113" s="113"/>
      <c r="AR113" s="110"/>
      <c r="AS113" s="110"/>
      <c r="AT113" s="110"/>
      <c r="AU113" s="125"/>
      <c r="AV113" s="251"/>
      <c r="AW113" s="173"/>
      <c r="AX113" s="189"/>
      <c r="AY113" s="189"/>
      <c r="AZ113" s="189"/>
    </row>
    <row r="114" spans="7:52" s="144" customFormat="1" ht="19.5">
      <c r="G114" s="146"/>
      <c r="H114" s="110"/>
      <c r="I114" s="110"/>
      <c r="J114" s="110"/>
      <c r="K114" s="113"/>
      <c r="L114" s="110"/>
      <c r="M114" s="110"/>
      <c r="N114" s="110"/>
      <c r="O114" s="110"/>
      <c r="P114" s="110"/>
      <c r="Q114" s="110"/>
      <c r="R114" s="110"/>
      <c r="S114" s="110"/>
      <c r="T114" s="113"/>
      <c r="U114" s="110"/>
      <c r="V114" s="110"/>
      <c r="W114" s="113"/>
      <c r="X114" s="110"/>
      <c r="Y114" s="110"/>
      <c r="Z114" s="110"/>
      <c r="AA114" s="125"/>
      <c r="AB114" s="110"/>
      <c r="AC114" s="110"/>
      <c r="AD114" s="110"/>
      <c r="AE114" s="113"/>
      <c r="AF114" s="110"/>
      <c r="AG114" s="110"/>
      <c r="AH114" s="110"/>
      <c r="AI114" s="110"/>
      <c r="AJ114" s="110"/>
      <c r="AK114" s="110"/>
      <c r="AL114" s="110"/>
      <c r="AM114" s="110"/>
      <c r="AN114" s="113"/>
      <c r="AO114" s="110"/>
      <c r="AP114" s="110"/>
      <c r="AQ114" s="113"/>
      <c r="AR114" s="110"/>
      <c r="AS114" s="110"/>
      <c r="AT114" s="110"/>
      <c r="AU114" s="125"/>
      <c r="AV114" s="251"/>
      <c r="AW114" s="173"/>
      <c r="AX114" s="189"/>
      <c r="AY114" s="189"/>
      <c r="AZ114" s="189"/>
    </row>
    <row r="115" spans="7:52" s="144" customFormat="1" ht="19.5">
      <c r="G115" s="146"/>
      <c r="H115" s="110"/>
      <c r="I115" s="110"/>
      <c r="J115" s="110"/>
      <c r="K115" s="113"/>
      <c r="L115" s="110"/>
      <c r="M115" s="110"/>
      <c r="N115" s="110"/>
      <c r="O115" s="110"/>
      <c r="P115" s="110"/>
      <c r="Q115" s="110"/>
      <c r="R115" s="110"/>
      <c r="S115" s="110"/>
      <c r="T115" s="113"/>
      <c r="U115" s="110"/>
      <c r="V115" s="110"/>
      <c r="W115" s="113"/>
      <c r="X115" s="110"/>
      <c r="Y115" s="110"/>
      <c r="Z115" s="110"/>
      <c r="AA115" s="125"/>
      <c r="AB115" s="110"/>
      <c r="AC115" s="110"/>
      <c r="AD115" s="110"/>
      <c r="AE115" s="113"/>
      <c r="AF115" s="110"/>
      <c r="AG115" s="110"/>
      <c r="AH115" s="110"/>
      <c r="AI115" s="110"/>
      <c r="AJ115" s="110"/>
      <c r="AK115" s="110"/>
      <c r="AL115" s="110"/>
      <c r="AM115" s="110"/>
      <c r="AN115" s="113"/>
      <c r="AO115" s="110"/>
      <c r="AP115" s="110"/>
      <c r="AQ115" s="113"/>
      <c r="AR115" s="110"/>
      <c r="AS115" s="110"/>
      <c r="AT115" s="110"/>
      <c r="AU115" s="125"/>
      <c r="AV115" s="251"/>
      <c r="AW115" s="173"/>
      <c r="AX115" s="189"/>
      <c r="AY115" s="189"/>
      <c r="AZ115" s="189"/>
    </row>
    <row r="116" spans="7:52" s="144" customFormat="1" ht="19.5">
      <c r="G116" s="146"/>
      <c r="H116" s="110"/>
      <c r="I116" s="110"/>
      <c r="J116" s="110"/>
      <c r="K116" s="113"/>
      <c r="L116" s="110"/>
      <c r="M116" s="110"/>
      <c r="N116" s="110"/>
      <c r="O116" s="110"/>
      <c r="P116" s="110"/>
      <c r="Q116" s="110"/>
      <c r="R116" s="110"/>
      <c r="S116" s="110"/>
      <c r="T116" s="113"/>
      <c r="U116" s="110"/>
      <c r="V116" s="110"/>
      <c r="W116" s="113"/>
      <c r="X116" s="110"/>
      <c r="Y116" s="110"/>
      <c r="Z116" s="110"/>
      <c r="AA116" s="125"/>
      <c r="AB116" s="110"/>
      <c r="AC116" s="110"/>
      <c r="AD116" s="110"/>
      <c r="AE116" s="113"/>
      <c r="AF116" s="110"/>
      <c r="AG116" s="110"/>
      <c r="AH116" s="110"/>
      <c r="AI116" s="110"/>
      <c r="AJ116" s="110"/>
      <c r="AK116" s="110"/>
      <c r="AL116" s="110"/>
      <c r="AM116" s="110"/>
      <c r="AN116" s="113"/>
      <c r="AO116" s="110"/>
      <c r="AP116" s="110"/>
      <c r="AQ116" s="113"/>
      <c r="AR116" s="110"/>
      <c r="AS116" s="110"/>
      <c r="AT116" s="110"/>
      <c r="AU116" s="125"/>
      <c r="AV116" s="251"/>
      <c r="AW116" s="173"/>
      <c r="AX116" s="189"/>
      <c r="AY116" s="189"/>
      <c r="AZ116" s="189"/>
    </row>
    <row r="117" spans="7:52" s="144" customFormat="1" ht="19.5">
      <c r="G117" s="146"/>
      <c r="H117" s="110"/>
      <c r="I117" s="110"/>
      <c r="J117" s="110"/>
      <c r="K117" s="113"/>
      <c r="L117" s="110"/>
      <c r="M117" s="110"/>
      <c r="N117" s="110"/>
      <c r="O117" s="110"/>
      <c r="P117" s="110"/>
      <c r="Q117" s="110"/>
      <c r="R117" s="110"/>
      <c r="S117" s="110"/>
      <c r="T117" s="113"/>
      <c r="U117" s="110"/>
      <c r="V117" s="110"/>
      <c r="W117" s="113"/>
      <c r="X117" s="110"/>
      <c r="Y117" s="110"/>
      <c r="Z117" s="110"/>
      <c r="AA117" s="125"/>
      <c r="AB117" s="110"/>
      <c r="AC117" s="110"/>
      <c r="AD117" s="110"/>
      <c r="AE117" s="113"/>
      <c r="AF117" s="110"/>
      <c r="AG117" s="110"/>
      <c r="AH117" s="110"/>
      <c r="AI117" s="110"/>
      <c r="AJ117" s="110"/>
      <c r="AK117" s="110"/>
      <c r="AL117" s="110"/>
      <c r="AM117" s="110"/>
      <c r="AN117" s="113"/>
      <c r="AO117" s="110"/>
      <c r="AP117" s="110"/>
      <c r="AQ117" s="113"/>
      <c r="AR117" s="110"/>
      <c r="AS117" s="110"/>
      <c r="AT117" s="110"/>
      <c r="AU117" s="125"/>
      <c r="AV117" s="251"/>
      <c r="AW117" s="173"/>
      <c r="AX117" s="189"/>
      <c r="AY117" s="189"/>
      <c r="AZ117" s="189"/>
    </row>
    <row r="118" spans="7:52" s="144" customFormat="1" ht="19.5">
      <c r="G118" s="146"/>
      <c r="H118" s="110"/>
      <c r="I118" s="110"/>
      <c r="J118" s="110"/>
      <c r="K118" s="113"/>
      <c r="L118" s="110"/>
      <c r="M118" s="110"/>
      <c r="N118" s="110"/>
      <c r="O118" s="110"/>
      <c r="P118" s="110"/>
      <c r="Q118" s="110"/>
      <c r="R118" s="110"/>
      <c r="S118" s="110"/>
      <c r="T118" s="113"/>
      <c r="U118" s="110"/>
      <c r="V118" s="110"/>
      <c r="W118" s="113"/>
      <c r="X118" s="110"/>
      <c r="Y118" s="110"/>
      <c r="Z118" s="110"/>
      <c r="AA118" s="125"/>
      <c r="AB118" s="110"/>
      <c r="AC118" s="110"/>
      <c r="AD118" s="110"/>
      <c r="AE118" s="113"/>
      <c r="AF118" s="110"/>
      <c r="AG118" s="110"/>
      <c r="AH118" s="110"/>
      <c r="AI118" s="110"/>
      <c r="AJ118" s="110"/>
      <c r="AK118" s="110"/>
      <c r="AL118" s="110"/>
      <c r="AM118" s="110"/>
      <c r="AN118" s="113"/>
      <c r="AO118" s="110"/>
      <c r="AP118" s="110"/>
      <c r="AQ118" s="113"/>
      <c r="AR118" s="110"/>
      <c r="AS118" s="110"/>
      <c r="AT118" s="110"/>
      <c r="AU118" s="125"/>
      <c r="AV118" s="251"/>
      <c r="AW118" s="173"/>
      <c r="AX118" s="189"/>
      <c r="AY118" s="189"/>
      <c r="AZ118" s="189"/>
    </row>
    <row r="119" spans="7:52" s="144" customFormat="1" ht="19.5">
      <c r="G119" s="146"/>
      <c r="H119" s="110"/>
      <c r="I119" s="110"/>
      <c r="J119" s="110"/>
      <c r="K119" s="113"/>
      <c r="L119" s="110"/>
      <c r="M119" s="110"/>
      <c r="N119" s="110"/>
      <c r="O119" s="110"/>
      <c r="P119" s="110"/>
      <c r="Q119" s="110"/>
      <c r="R119" s="110"/>
      <c r="S119" s="110"/>
      <c r="T119" s="113"/>
      <c r="U119" s="110"/>
      <c r="V119" s="110"/>
      <c r="W119" s="113"/>
      <c r="X119" s="110"/>
      <c r="Y119" s="110"/>
      <c r="Z119" s="110"/>
      <c r="AA119" s="125"/>
      <c r="AB119" s="110"/>
      <c r="AC119" s="110"/>
      <c r="AD119" s="110"/>
      <c r="AE119" s="113"/>
      <c r="AF119" s="110"/>
      <c r="AG119" s="110"/>
      <c r="AH119" s="110"/>
      <c r="AI119" s="110"/>
      <c r="AJ119" s="110"/>
      <c r="AK119" s="110"/>
      <c r="AL119" s="110"/>
      <c r="AM119" s="110"/>
      <c r="AN119" s="113"/>
      <c r="AO119" s="110"/>
      <c r="AP119" s="110"/>
      <c r="AQ119" s="113"/>
      <c r="AR119" s="110"/>
      <c r="AS119" s="110"/>
      <c r="AT119" s="110"/>
      <c r="AU119" s="125"/>
      <c r="AV119" s="251"/>
      <c r="AW119" s="173"/>
      <c r="AX119" s="189"/>
      <c r="AY119" s="189"/>
      <c r="AZ119" s="189"/>
    </row>
    <row r="120" spans="7:52" s="144" customFormat="1" ht="19.5">
      <c r="G120" s="146"/>
      <c r="H120" s="110"/>
      <c r="I120" s="110"/>
      <c r="J120" s="110"/>
      <c r="K120" s="113"/>
      <c r="L120" s="110"/>
      <c r="M120" s="110"/>
      <c r="N120" s="110"/>
      <c r="O120" s="110"/>
      <c r="P120" s="110"/>
      <c r="Q120" s="110"/>
      <c r="R120" s="110"/>
      <c r="S120" s="110"/>
      <c r="T120" s="113"/>
      <c r="U120" s="110"/>
      <c r="V120" s="110"/>
      <c r="W120" s="113"/>
      <c r="X120" s="110"/>
      <c r="Y120" s="110"/>
      <c r="Z120" s="110"/>
      <c r="AA120" s="125"/>
      <c r="AB120" s="110"/>
      <c r="AC120" s="110"/>
      <c r="AD120" s="110"/>
      <c r="AE120" s="113"/>
      <c r="AF120" s="110"/>
      <c r="AG120" s="110"/>
      <c r="AH120" s="110"/>
      <c r="AI120" s="110"/>
      <c r="AJ120" s="110"/>
      <c r="AK120" s="110"/>
      <c r="AL120" s="110"/>
      <c r="AM120" s="110"/>
      <c r="AN120" s="113"/>
      <c r="AO120" s="110"/>
      <c r="AP120" s="110"/>
      <c r="AQ120" s="113"/>
      <c r="AR120" s="110"/>
      <c r="AS120" s="110"/>
      <c r="AT120" s="110"/>
      <c r="AU120" s="125"/>
      <c r="AV120" s="251"/>
      <c r="AW120" s="173"/>
      <c r="AX120" s="189"/>
      <c r="AY120" s="189"/>
      <c r="AZ120" s="189"/>
    </row>
    <row r="121" spans="7:52" s="144" customFormat="1" ht="19.5">
      <c r="G121" s="146"/>
      <c r="H121" s="110"/>
      <c r="I121" s="110"/>
      <c r="J121" s="110"/>
      <c r="K121" s="113"/>
      <c r="L121" s="110"/>
      <c r="M121" s="110"/>
      <c r="N121" s="110"/>
      <c r="O121" s="110"/>
      <c r="P121" s="110"/>
      <c r="Q121" s="110"/>
      <c r="R121" s="110"/>
      <c r="S121" s="110"/>
      <c r="T121" s="113"/>
      <c r="U121" s="110"/>
      <c r="V121" s="110"/>
      <c r="W121" s="113"/>
      <c r="X121" s="110"/>
      <c r="Y121" s="110"/>
      <c r="Z121" s="110"/>
      <c r="AA121" s="125"/>
      <c r="AB121" s="110"/>
      <c r="AC121" s="110"/>
      <c r="AD121" s="110"/>
      <c r="AE121" s="113"/>
      <c r="AF121" s="110"/>
      <c r="AG121" s="110"/>
      <c r="AH121" s="110"/>
      <c r="AI121" s="110"/>
      <c r="AJ121" s="110"/>
      <c r="AK121" s="110"/>
      <c r="AL121" s="110"/>
      <c r="AM121" s="110"/>
      <c r="AN121" s="113"/>
      <c r="AO121" s="110"/>
      <c r="AP121" s="110"/>
      <c r="AQ121" s="113"/>
      <c r="AR121" s="110"/>
      <c r="AS121" s="110"/>
      <c r="AT121" s="110"/>
      <c r="AU121" s="125"/>
      <c r="AV121" s="251"/>
      <c r="AW121" s="173"/>
      <c r="AX121" s="189"/>
      <c r="AY121" s="189"/>
      <c r="AZ121" s="189"/>
    </row>
    <row r="122" spans="7:52" s="144" customFormat="1" ht="19.5">
      <c r="G122" s="146"/>
      <c r="H122" s="110"/>
      <c r="I122" s="110"/>
      <c r="J122" s="110"/>
      <c r="K122" s="113"/>
      <c r="L122" s="110"/>
      <c r="M122" s="110"/>
      <c r="N122" s="110"/>
      <c r="O122" s="110"/>
      <c r="P122" s="110"/>
      <c r="Q122" s="110"/>
      <c r="R122" s="110"/>
      <c r="S122" s="110"/>
      <c r="T122" s="113"/>
      <c r="U122" s="110"/>
      <c r="V122" s="110"/>
      <c r="W122" s="113"/>
      <c r="X122" s="110"/>
      <c r="Y122" s="110"/>
      <c r="Z122" s="110"/>
      <c r="AA122" s="125"/>
      <c r="AB122" s="110"/>
      <c r="AC122" s="110"/>
      <c r="AD122" s="110"/>
      <c r="AE122" s="113"/>
      <c r="AF122" s="110"/>
      <c r="AG122" s="110"/>
      <c r="AH122" s="110"/>
      <c r="AI122" s="110"/>
      <c r="AJ122" s="110"/>
      <c r="AK122" s="110"/>
      <c r="AL122" s="110"/>
      <c r="AM122" s="110"/>
      <c r="AN122" s="113"/>
      <c r="AO122" s="110"/>
      <c r="AP122" s="110"/>
      <c r="AQ122" s="113"/>
      <c r="AR122" s="110"/>
      <c r="AS122" s="110"/>
      <c r="AT122" s="110"/>
      <c r="AU122" s="125"/>
      <c r="AV122" s="251"/>
      <c r="AW122" s="173"/>
      <c r="AX122" s="189"/>
      <c r="AY122" s="189"/>
      <c r="AZ122" s="189"/>
    </row>
    <row r="123" spans="7:52" s="144" customFormat="1" ht="19.5">
      <c r="G123" s="146"/>
      <c r="H123" s="110"/>
      <c r="I123" s="110"/>
      <c r="J123" s="110"/>
      <c r="K123" s="113"/>
      <c r="L123" s="110"/>
      <c r="M123" s="110"/>
      <c r="N123" s="110"/>
      <c r="O123" s="110"/>
      <c r="P123" s="110"/>
      <c r="Q123" s="110"/>
      <c r="R123" s="110"/>
      <c r="S123" s="110"/>
      <c r="T123" s="113"/>
      <c r="U123" s="110"/>
      <c r="V123" s="110"/>
      <c r="W123" s="113"/>
      <c r="X123" s="110"/>
      <c r="Y123" s="110"/>
      <c r="Z123" s="110"/>
      <c r="AA123" s="125"/>
      <c r="AB123" s="110"/>
      <c r="AC123" s="110"/>
      <c r="AD123" s="110"/>
      <c r="AE123" s="113"/>
      <c r="AF123" s="110"/>
      <c r="AG123" s="110"/>
      <c r="AH123" s="110"/>
      <c r="AI123" s="110"/>
      <c r="AJ123" s="110"/>
      <c r="AK123" s="110"/>
      <c r="AL123" s="110"/>
      <c r="AM123" s="110"/>
      <c r="AN123" s="113"/>
      <c r="AO123" s="110"/>
      <c r="AP123" s="110"/>
      <c r="AQ123" s="113"/>
      <c r="AR123" s="110"/>
      <c r="AS123" s="110"/>
      <c r="AT123" s="110"/>
      <c r="AU123" s="125"/>
      <c r="AV123" s="251"/>
      <c r="AW123" s="173"/>
      <c r="AX123" s="189"/>
      <c r="AY123" s="189"/>
      <c r="AZ123" s="189"/>
    </row>
    <row r="124" spans="7:52" s="144" customFormat="1" ht="19.5">
      <c r="G124" s="146"/>
      <c r="H124" s="110"/>
      <c r="I124" s="110"/>
      <c r="J124" s="110"/>
      <c r="K124" s="113"/>
      <c r="L124" s="110"/>
      <c r="M124" s="110"/>
      <c r="N124" s="110"/>
      <c r="O124" s="110"/>
      <c r="P124" s="110"/>
      <c r="Q124" s="110"/>
      <c r="R124" s="110"/>
      <c r="S124" s="110"/>
      <c r="T124" s="113"/>
      <c r="U124" s="110"/>
      <c r="V124" s="110"/>
      <c r="W124" s="113"/>
      <c r="X124" s="110"/>
      <c r="Y124" s="110"/>
      <c r="Z124" s="110"/>
      <c r="AA124" s="125"/>
      <c r="AB124" s="110"/>
      <c r="AC124" s="110"/>
      <c r="AD124" s="110"/>
      <c r="AE124" s="113"/>
      <c r="AF124" s="110"/>
      <c r="AG124" s="110"/>
      <c r="AH124" s="110"/>
      <c r="AI124" s="110"/>
      <c r="AJ124" s="110"/>
      <c r="AK124" s="110"/>
      <c r="AL124" s="110"/>
      <c r="AM124" s="110"/>
      <c r="AN124" s="113"/>
      <c r="AO124" s="110"/>
      <c r="AP124" s="110"/>
      <c r="AQ124" s="113"/>
      <c r="AR124" s="110"/>
      <c r="AS124" s="110"/>
      <c r="AT124" s="110"/>
      <c r="AU124" s="125"/>
      <c r="AV124" s="251"/>
      <c r="AW124" s="173"/>
      <c r="AX124" s="189"/>
      <c r="AY124" s="189"/>
      <c r="AZ124" s="189"/>
    </row>
    <row r="125" spans="7:52" s="144" customFormat="1" ht="19.5">
      <c r="G125" s="146"/>
      <c r="H125" s="110"/>
      <c r="I125" s="110"/>
      <c r="J125" s="110"/>
      <c r="K125" s="113"/>
      <c r="L125" s="110"/>
      <c r="M125" s="110"/>
      <c r="N125" s="110"/>
      <c r="O125" s="110"/>
      <c r="P125" s="110"/>
      <c r="Q125" s="110"/>
      <c r="R125" s="110"/>
      <c r="S125" s="110"/>
      <c r="T125" s="113"/>
      <c r="U125" s="110"/>
      <c r="V125" s="110"/>
      <c r="W125" s="113"/>
      <c r="X125" s="110"/>
      <c r="Y125" s="110"/>
      <c r="Z125" s="110"/>
      <c r="AA125" s="125"/>
      <c r="AB125" s="110"/>
      <c r="AC125" s="110"/>
      <c r="AD125" s="110"/>
      <c r="AE125" s="113"/>
      <c r="AF125" s="110"/>
      <c r="AG125" s="110"/>
      <c r="AH125" s="110"/>
      <c r="AI125" s="110"/>
      <c r="AJ125" s="110"/>
      <c r="AK125" s="110"/>
      <c r="AL125" s="110"/>
      <c r="AM125" s="110"/>
      <c r="AN125" s="113"/>
      <c r="AO125" s="110"/>
      <c r="AP125" s="110"/>
      <c r="AQ125" s="113"/>
      <c r="AR125" s="110"/>
      <c r="AS125" s="110"/>
      <c r="AT125" s="110"/>
      <c r="AU125" s="125"/>
      <c r="AV125" s="251"/>
      <c r="AW125" s="173"/>
      <c r="AX125" s="189"/>
      <c r="AY125" s="189"/>
      <c r="AZ125" s="189"/>
    </row>
    <row r="126" spans="7:52" s="144" customFormat="1" ht="19.5">
      <c r="G126" s="146"/>
      <c r="H126" s="110"/>
      <c r="I126" s="110"/>
      <c r="J126" s="110"/>
      <c r="K126" s="113"/>
      <c r="L126" s="110"/>
      <c r="M126" s="110"/>
      <c r="N126" s="110"/>
      <c r="O126" s="110"/>
      <c r="P126" s="110"/>
      <c r="Q126" s="110"/>
      <c r="R126" s="110"/>
      <c r="S126" s="110"/>
      <c r="T126" s="113"/>
      <c r="U126" s="110"/>
      <c r="V126" s="110"/>
      <c r="W126" s="113"/>
      <c r="X126" s="110"/>
      <c r="Y126" s="110"/>
      <c r="Z126" s="110"/>
      <c r="AA126" s="125"/>
      <c r="AB126" s="110"/>
      <c r="AC126" s="110"/>
      <c r="AD126" s="110"/>
      <c r="AE126" s="113"/>
      <c r="AF126" s="110"/>
      <c r="AG126" s="110"/>
      <c r="AH126" s="110"/>
      <c r="AI126" s="110"/>
      <c r="AJ126" s="110"/>
      <c r="AK126" s="110"/>
      <c r="AL126" s="110"/>
      <c r="AM126" s="110"/>
      <c r="AN126" s="113"/>
      <c r="AO126" s="110"/>
      <c r="AP126" s="110"/>
      <c r="AQ126" s="113"/>
      <c r="AR126" s="110"/>
      <c r="AS126" s="110"/>
      <c r="AT126" s="110"/>
      <c r="AU126" s="125"/>
      <c r="AV126" s="251"/>
      <c r="AW126" s="173"/>
      <c r="AX126" s="189"/>
      <c r="AY126" s="189"/>
      <c r="AZ126" s="189"/>
    </row>
    <row r="127" spans="8:47" ht="19.5">
      <c r="H127" s="110"/>
      <c r="I127" s="110"/>
      <c r="J127" s="110"/>
      <c r="K127" s="113"/>
      <c r="L127" s="110"/>
      <c r="M127" s="110"/>
      <c r="N127" s="110"/>
      <c r="O127" s="110"/>
      <c r="P127" s="110"/>
      <c r="Q127" s="110"/>
      <c r="R127" s="110"/>
      <c r="S127" s="110"/>
      <c r="T127" s="113"/>
      <c r="U127" s="110"/>
      <c r="V127" s="110"/>
      <c r="W127" s="113"/>
      <c r="X127" s="110"/>
      <c r="Y127" s="110"/>
      <c r="Z127" s="110"/>
      <c r="AA127" s="125"/>
      <c r="AB127" s="110"/>
      <c r="AC127" s="110"/>
      <c r="AD127" s="110"/>
      <c r="AE127" s="113"/>
      <c r="AF127" s="110"/>
      <c r="AG127" s="110"/>
      <c r="AH127" s="110"/>
      <c r="AI127" s="110"/>
      <c r="AJ127" s="110"/>
      <c r="AK127" s="110"/>
      <c r="AL127" s="110"/>
      <c r="AM127" s="110"/>
      <c r="AN127" s="113"/>
      <c r="AO127" s="110"/>
      <c r="AP127" s="110"/>
      <c r="AQ127" s="113"/>
      <c r="AR127" s="110"/>
      <c r="AS127" s="110"/>
      <c r="AT127" s="110"/>
      <c r="AU127" s="125"/>
    </row>
  </sheetData>
  <sheetProtection/>
  <autoFilter ref="A1:AA74"/>
  <printOptions/>
  <pageMargins left="0.22" right="0.16" top="0.51" bottom="0.21" header="0.35" footer="0.16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2012-08-19T13:31:01Z</cp:lastPrinted>
  <dcterms:created xsi:type="dcterms:W3CDTF">2012-03-06T08:51:27Z</dcterms:created>
  <dcterms:modified xsi:type="dcterms:W3CDTF">2012-08-20T08:37:15Z</dcterms:modified>
  <cp:category/>
  <cp:version/>
  <cp:contentType/>
  <cp:contentStatus/>
</cp:coreProperties>
</file>