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8700" tabRatio="736" firstSheet="2" activeTab="7"/>
  </bookViews>
  <sheets>
    <sheet name="NGUNG HOC" sheetId="1" r:id="rId1"/>
    <sheet name="XET LEN LOP NAM" sheetId="2" r:id="rId2"/>
    <sheet name="HK3(KDU)" sheetId="3" r:id="rId3"/>
    <sheet name="HK1" sheetId="4" r:id="rId4"/>
    <sheet name="HK2" sheetId="5" r:id="rId5"/>
    <sheet name="HK3" sheetId="6" r:id="rId6"/>
    <sheet name="HK4" sheetId="7" r:id="rId7"/>
    <sheet name="XET LEN LOP NAM 2012" sheetId="8" r:id="rId8"/>
    <sheet name="QĐ 509" sheetId="9" r:id="rId9"/>
    <sheet name="XET LEN LOP NAM 2012 (SXEP)" sheetId="10" r:id="rId10"/>
    <sheet name="Merge" sheetId="11" r:id="rId11"/>
  </sheets>
  <externalReferences>
    <externalReference r:id="rId14"/>
    <externalReference r:id="rId15"/>
  </externalReferences>
  <definedNames>
    <definedName name="_xlnm._FilterDatabase" localSheetId="3" hidden="1">'HK1'!$A$1:$Z$61</definedName>
    <definedName name="_xlnm._FilterDatabase" localSheetId="10" hidden="1">'Merge'!$A$1:$CS$73</definedName>
    <definedName name="_xlnm.Print_Titles" localSheetId="3">'HK1'!$1:$3</definedName>
    <definedName name="_xlnm.Print_Titles" localSheetId="4">'HK2'!$1:$3</definedName>
    <definedName name="_xlnm.Print_Titles" localSheetId="10">'Merge'!$1:$3</definedName>
    <definedName name="_xlnm.Print_Titles" localSheetId="0">'NGUNG HOC'!$7:$9</definedName>
    <definedName name="_xlnm.Print_Titles" localSheetId="8">'QĐ 509'!$9:$10</definedName>
    <definedName name="_xlnm.Print_Titles" localSheetId="1">'XET LEN LOP NAM'!$9:$11</definedName>
    <definedName name="_xlnm.Print_Titles" localSheetId="7">'XET LEN LOP NAM 2012'!$8:$9</definedName>
    <definedName name="_xlnm.Print_Titles" localSheetId="9">'XET LEN LOP NAM 2012 (SXEP)'!$9:$11</definedName>
  </definedNames>
  <calcPr fullCalcOnLoad="1"/>
</workbook>
</file>

<file path=xl/comments10.xml><?xml version="1.0" encoding="utf-8"?>
<comments xmlns="http://schemas.openxmlformats.org/spreadsheetml/2006/main">
  <authors>
    <author>User</author>
  </authors>
  <commentList>
    <comment ref="D69" authorId="0">
      <text>
        <r>
          <rPr>
            <b/>
            <sz val="8"/>
            <rFont val="Tahoma"/>
            <family val="0"/>
          </rPr>
          <t xml:space="preserve">User: nợ HP 2 HK
</t>
        </r>
      </text>
    </comment>
    <comment ref="D68" authorId="0">
      <text>
        <r>
          <rPr>
            <b/>
            <sz val="8"/>
            <rFont val="Tahoma"/>
            <family val="0"/>
          </rPr>
          <t xml:space="preserve">User:
bảo lưu Từ HK4 QĐ 82/QĐ-GV
</t>
        </r>
      </text>
    </comment>
    <comment ref="AM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bảo lưu, xét ngừng học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NH QDD 509</t>
        </r>
      </text>
    </comment>
    <comment ref="D2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</t>
        </r>
      </text>
    </comment>
    <comment ref="D2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CHƯA RÕ NGUYÊN NHÂN</t>
        </r>
      </text>
    </comment>
    <comment ref="D3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
</t>
        </r>
      </text>
    </comment>
    <comment ref="D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4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CHUYỂN DĐ HT CV 346
</t>
        </r>
      </text>
    </comment>
    <comment ref="D55" authorId="0">
      <text>
        <r>
          <rPr>
            <b/>
            <sz val="8"/>
            <rFont val="Tahoma"/>
            <family val="0"/>
          </rPr>
          <t xml:space="preserve">User: nợ HP 2 HK
</t>
        </r>
      </text>
    </comment>
    <comment ref="D5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6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
</t>
        </r>
      </text>
    </comment>
    <comment ref="D6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7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NH QDD 509</t>
        </r>
      </text>
    </comment>
    <comment ref="D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</t>
        </r>
      </text>
    </comment>
    <comment ref="D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
</t>
        </r>
      </text>
    </comment>
    <comment ref="D8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
</t>
        </r>
      </text>
    </comment>
    <comment ref="D9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9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9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9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
</t>
        </r>
      </text>
    </comment>
    <comment ref="D9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CHUYỂN DĐ HT CV 346
</t>
        </r>
      </text>
    </comment>
    <comment ref="D8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CHƯA RÕ NGUYÊN NHÂN
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D7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NH QDD 509</t>
        </r>
      </text>
    </comment>
    <comment ref="D7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</t>
        </r>
      </text>
    </comment>
    <comment ref="D7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
</t>
        </r>
      </text>
    </comment>
    <comment ref="D7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8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CHUYỂN DĐ HT CV 346
</t>
        </r>
      </text>
    </comment>
    <comment ref="D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8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
</t>
        </r>
      </text>
    </comment>
    <comment ref="D8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8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</t>
        </r>
      </text>
    </comment>
    <comment ref="D86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TH QĐ 509
</t>
        </r>
      </text>
    </comment>
    <comment ref="D77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CHƯA RÕ NGUYÊN NHÂN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D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NH QDD 509</t>
        </r>
      </text>
    </comment>
    <comment ref="D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</t>
        </r>
      </text>
    </comment>
    <comment ref="S6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chuyển từ QĐ ngừng học năm 2010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D8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NH QDD 509</t>
        </r>
      </text>
    </comment>
    <comment ref="D8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NGH QĐ 509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D48" authorId="0">
      <text>
        <r>
          <rPr>
            <b/>
            <sz val="8"/>
            <rFont val="Tahoma"/>
            <family val="0"/>
          </rPr>
          <t xml:space="preserve">User: nợ HP 2 HK
</t>
        </r>
      </text>
    </comment>
    <comment ref="D18" authorId="0">
      <text>
        <r>
          <rPr>
            <b/>
            <sz val="8"/>
            <rFont val="Tahoma"/>
            <family val="0"/>
          </rPr>
          <t xml:space="preserve">User:
bảo lưu Từ HK4 QĐ 82/QĐ-GV
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D49" authorId="0">
      <text>
        <r>
          <rPr>
            <b/>
            <sz val="8"/>
            <rFont val="Tahoma"/>
            <family val="0"/>
          </rPr>
          <t xml:space="preserve">User: nợ HP 2 HK
</t>
        </r>
      </text>
    </comment>
    <comment ref="D19" authorId="0">
      <text>
        <r>
          <rPr>
            <b/>
            <sz val="8"/>
            <rFont val="Tahoma"/>
            <family val="0"/>
          </rPr>
          <t xml:space="preserve">User:
bảo lưu Từ HK4 QĐ 82/QĐ-GV
</t>
        </r>
      </text>
    </comment>
  </commentList>
</comments>
</file>

<file path=xl/sharedStrings.xml><?xml version="1.0" encoding="utf-8"?>
<sst xmlns="http://schemas.openxmlformats.org/spreadsheetml/2006/main" count="3769" uniqueCount="399">
  <si>
    <t>MOÂN HOÏC</t>
  </si>
  <si>
    <t>HOÏ VAØ TEÂN</t>
  </si>
  <si>
    <t>Thanh Hóa</t>
  </si>
  <si>
    <t>Bình Định</t>
  </si>
  <si>
    <t>Khánh Hòa</t>
  </si>
  <si>
    <t>Đồng Nai</t>
  </si>
  <si>
    <t>HỌC VIỆN CÔNG NGHỆ BƯU CHÍNH VIỄN THÔNG</t>
  </si>
  <si>
    <t>TẠI CƠ SỞ TẠI TP.HỒ CHÍ MINH</t>
  </si>
  <si>
    <t>PHÒNG QLĐT &amp; TTTL</t>
  </si>
  <si>
    <t>CỘNG HÒA XÃ HỘI CHỦ NGHĨA VIỆT NAM</t>
  </si>
  <si>
    <t>Độc lập - Tự do - Hạnh phúc</t>
  </si>
  <si>
    <t>Soá moân khoâng ñaït</t>
  </si>
  <si>
    <t>Soá ÑVHT döôùi 5</t>
  </si>
  <si>
    <t>Xeùt leân lôùp</t>
  </si>
  <si>
    <t>BAÛNG ÑIEÅM TOÅNG HÔÏP LÔÙP Ñ09THA1</t>
  </si>
  <si>
    <t>KHOÙA HOÏC 2009 - 2014</t>
  </si>
  <si>
    <t>Tây Ninh</t>
  </si>
  <si>
    <t xml:space="preserve"> Đắc Lắc</t>
  </si>
  <si>
    <t>NGUYỄN TIẾN</t>
  </si>
  <si>
    <t>ĐẠT</t>
  </si>
  <si>
    <t>Lâm Đồng</t>
  </si>
  <si>
    <t>Bình Thuận</t>
  </si>
  <si>
    <t>Thái Bình</t>
  </si>
  <si>
    <t xml:space="preserve">NGUYỄN NHẤT </t>
  </si>
  <si>
    <t>NAM</t>
  </si>
  <si>
    <t>Hải Dương</t>
  </si>
  <si>
    <t>Gia Lai</t>
  </si>
  <si>
    <t>Long An</t>
  </si>
  <si>
    <t>ÑTB Năm 1</t>
  </si>
  <si>
    <t>Xeáp loaïi  Năm 1</t>
  </si>
  <si>
    <t>Thoâi hoïc</t>
  </si>
  <si>
    <t>Tú</t>
  </si>
  <si>
    <t>Keùm</t>
  </si>
  <si>
    <t>TT</t>
  </si>
  <si>
    <t>MÃ
SINH VIÊN</t>
  </si>
  <si>
    <t>HỌ ĐỆM</t>
  </si>
  <si>
    <t>TÊN</t>
  </si>
  <si>
    <t>NGÀY 
SINH</t>
  </si>
  <si>
    <t>NƠI SINH</t>
  </si>
  <si>
    <t>SỐ ĐVHT</t>
  </si>
  <si>
    <t>Anh</t>
  </si>
  <si>
    <t>Đồng Tháp</t>
  </si>
  <si>
    <t>Thừa Thiên - Huế</t>
  </si>
  <si>
    <t>Nguyễn Văn</t>
  </si>
  <si>
    <t>Bình</t>
  </si>
  <si>
    <t>Nghệ An</t>
  </si>
  <si>
    <t>Hà</t>
  </si>
  <si>
    <t>Phạm Thị</t>
  </si>
  <si>
    <t>Nguyễn Thị</t>
  </si>
  <si>
    <t>Hiền</t>
  </si>
  <si>
    <t>Bình Phước</t>
  </si>
  <si>
    <t>26/07/92</t>
  </si>
  <si>
    <t>25/01/92</t>
  </si>
  <si>
    <t>Tp. Hồ Chí Minh</t>
  </si>
  <si>
    <t>Lan</t>
  </si>
  <si>
    <t>07/02/92</t>
  </si>
  <si>
    <t>Linh</t>
  </si>
  <si>
    <t>25/02/92</t>
  </si>
  <si>
    <t>Ninh Thuận</t>
  </si>
  <si>
    <t>Lê Hồng</t>
  </si>
  <si>
    <t>Nhân</t>
  </si>
  <si>
    <t>01/01/92</t>
  </si>
  <si>
    <t>Quảng Nam</t>
  </si>
  <si>
    <t>22/11/92</t>
  </si>
  <si>
    <t>Phương</t>
  </si>
  <si>
    <t>Quang</t>
  </si>
  <si>
    <t>Thanh</t>
  </si>
  <si>
    <t>Bạc Liêu</t>
  </si>
  <si>
    <t>Thiên</t>
  </si>
  <si>
    <t>Bến Tre</t>
  </si>
  <si>
    <t>06/09/92</t>
  </si>
  <si>
    <t>27/11/92</t>
  </si>
  <si>
    <t>30/08/92</t>
  </si>
  <si>
    <t>Tuấn</t>
  </si>
  <si>
    <t>20/06/92</t>
  </si>
  <si>
    <t>Vân</t>
  </si>
  <si>
    <t>Hoàng Sỹ</t>
  </si>
  <si>
    <t>Hoàng Tuấn</t>
  </si>
  <si>
    <t>27/04/92</t>
  </si>
  <si>
    <t>Hải Phòng</t>
  </si>
  <si>
    <t>Phan Văn</t>
  </si>
  <si>
    <t>Bắc</t>
  </si>
  <si>
    <t>Vĩnh Phúc</t>
  </si>
  <si>
    <t>Nguyễn Đức</t>
  </si>
  <si>
    <t>Lê Văn</t>
  </si>
  <si>
    <t>16/12/92</t>
  </si>
  <si>
    <t>Quảng Trị</t>
  </si>
  <si>
    <t>Trần Vong</t>
  </si>
  <si>
    <t>Chăn</t>
  </si>
  <si>
    <t>Sóc Trăng</t>
  </si>
  <si>
    <t>Huỳnh Nguyễn Công</t>
  </si>
  <si>
    <t>Danh</t>
  </si>
  <si>
    <t>26/12/92</t>
  </si>
  <si>
    <t>Đinh Công</t>
  </si>
  <si>
    <t>Định</t>
  </si>
  <si>
    <t>09/12/91</t>
  </si>
  <si>
    <t>Nguyễn Lương</t>
  </si>
  <si>
    <t>Đô</t>
  </si>
  <si>
    <t>12/07/92</t>
  </si>
  <si>
    <t>Huế</t>
  </si>
  <si>
    <t>Dũng</t>
  </si>
  <si>
    <t>17/05/92</t>
  </si>
  <si>
    <t>Vũ Xuân</t>
  </si>
  <si>
    <t>07/06/91</t>
  </si>
  <si>
    <t>Nguyễn Hoàng</t>
  </si>
  <si>
    <t>Giang</t>
  </si>
  <si>
    <t>11/01/92</t>
  </si>
  <si>
    <t>Nguyễn Hải</t>
  </si>
  <si>
    <t>13/11/92</t>
  </si>
  <si>
    <t>10/03/92</t>
  </si>
  <si>
    <t>Thiều Văn</t>
  </si>
  <si>
    <t>Hải</t>
  </si>
  <si>
    <t>12/12/92</t>
  </si>
  <si>
    <t>Lê Hoàng</t>
  </si>
  <si>
    <t>18/09/88</t>
  </si>
  <si>
    <t>Nguyễn Thị Mỹ</t>
  </si>
  <si>
    <t>Hạnh</t>
  </si>
  <si>
    <t>04/11/92</t>
  </si>
  <si>
    <t>Thạch Thị Kim</t>
  </si>
  <si>
    <t>Hânl</t>
  </si>
  <si>
    <t>06/07/91</t>
  </si>
  <si>
    <t>Trà Vinh</t>
  </si>
  <si>
    <t>Nguyễn Hùng</t>
  </si>
  <si>
    <t>Hậu</t>
  </si>
  <si>
    <t>13/01/91</t>
  </si>
  <si>
    <t>Nguyễn Quốc</t>
  </si>
  <si>
    <t>Đồng Nguyên Khánh</t>
  </si>
  <si>
    <t>09/05/92</t>
  </si>
  <si>
    <t>Đặng Thị</t>
  </si>
  <si>
    <t>28/08/91</t>
  </si>
  <si>
    <t>Vũ Việt</t>
  </si>
  <si>
    <t>Hoàng</t>
  </si>
  <si>
    <t>12/11/92</t>
  </si>
  <si>
    <t>Lê Quang</t>
  </si>
  <si>
    <t>Huy</t>
  </si>
  <si>
    <t>02/11/90</t>
  </si>
  <si>
    <t>Hoàng Khắc</t>
  </si>
  <si>
    <t>17/10/92</t>
  </si>
  <si>
    <t>Nguyễn Thương Nhị</t>
  </si>
  <si>
    <t>Huynh</t>
  </si>
  <si>
    <t>05/10/92</t>
  </si>
  <si>
    <t>Nguyễn Đắc</t>
  </si>
  <si>
    <t>Khang</t>
  </si>
  <si>
    <t>15/04/92</t>
  </si>
  <si>
    <t>Hà Nam</t>
  </si>
  <si>
    <t>Khánh</t>
  </si>
  <si>
    <t>07/04/92</t>
  </si>
  <si>
    <t>Trần Anh</t>
  </si>
  <si>
    <t>Khoa</t>
  </si>
  <si>
    <t>17/02/92</t>
  </si>
  <si>
    <t>Đà Nẵng</t>
  </si>
  <si>
    <t>Hoàng Thị Thu</t>
  </si>
  <si>
    <t>03/11/92</t>
  </si>
  <si>
    <t>Nguyễn Hà</t>
  </si>
  <si>
    <t>15/02/92</t>
  </si>
  <si>
    <t>Ninh Phú</t>
  </si>
  <si>
    <t>Lộc</t>
  </si>
  <si>
    <t>21/11/92</t>
  </si>
  <si>
    <t>Kiên Giang</t>
  </si>
  <si>
    <t>Vũ Đức</t>
  </si>
  <si>
    <t>Lý</t>
  </si>
  <si>
    <t>15/10/92</t>
  </si>
  <si>
    <t>Trần Xuân</t>
  </si>
  <si>
    <t>Nghĩa</t>
  </si>
  <si>
    <t>08/08/92</t>
  </si>
  <si>
    <t>Trần Thành</t>
  </si>
  <si>
    <t>08/10/92</t>
  </si>
  <si>
    <t>Nguyễn Lê Trọng</t>
  </si>
  <si>
    <t>06/04/91</t>
  </si>
  <si>
    <t>Lê Minh</t>
  </si>
  <si>
    <t>Nhựt</t>
  </si>
  <si>
    <t>08/11/92</t>
  </si>
  <si>
    <t>Trương Tấn</t>
  </si>
  <si>
    <t>Phát</t>
  </si>
  <si>
    <t>27/03/92</t>
  </si>
  <si>
    <t>Trần Mai</t>
  </si>
  <si>
    <t>23/10/92</t>
  </si>
  <si>
    <t>Lê Đăng</t>
  </si>
  <si>
    <t>06/11/92</t>
  </si>
  <si>
    <t>Nguyễn Nhật</t>
  </si>
  <si>
    <t>19/10/92</t>
  </si>
  <si>
    <t>Vũ Mạnh</t>
  </si>
  <si>
    <t>Sơn</t>
  </si>
  <si>
    <t>31/01/91</t>
  </si>
  <si>
    <t>Lê Duy</t>
  </si>
  <si>
    <t>Tài</t>
  </si>
  <si>
    <t>13/06/92</t>
  </si>
  <si>
    <t>Tâm</t>
  </si>
  <si>
    <t>Thắng</t>
  </si>
  <si>
    <t>Đắk Lắk</t>
  </si>
  <si>
    <t>Hoàng Minh</t>
  </si>
  <si>
    <t>16/03/92</t>
  </si>
  <si>
    <t>Đỗ Thị Tiến</t>
  </si>
  <si>
    <t>Thẳng</t>
  </si>
  <si>
    <t>Phạm Thị Hoài</t>
  </si>
  <si>
    <t>19/09/92</t>
  </si>
  <si>
    <t>Lê Vũ</t>
  </si>
  <si>
    <t>30/04/92</t>
  </si>
  <si>
    <t>Nguyễn Phạm Duy</t>
  </si>
  <si>
    <t>10/12/91</t>
  </si>
  <si>
    <t>Thi</t>
  </si>
  <si>
    <t>03/05/90</t>
  </si>
  <si>
    <t>Mai Văn</t>
  </si>
  <si>
    <t>Thức</t>
  </si>
  <si>
    <t>10/02/90</t>
  </si>
  <si>
    <t>Tiến</t>
  </si>
  <si>
    <t>10/05/92</t>
  </si>
  <si>
    <t>13/07/92</t>
  </si>
  <si>
    <t>Trần Nguyễn Ngọc</t>
  </si>
  <si>
    <t>Toàn</t>
  </si>
  <si>
    <t>08/03/92</t>
  </si>
  <si>
    <t>Trần Thanh</t>
  </si>
  <si>
    <t>02/08/92</t>
  </si>
  <si>
    <t>Nguyễn Tấn</t>
  </si>
  <si>
    <t>Tới</t>
  </si>
  <si>
    <t>05/12/92</t>
  </si>
  <si>
    <t>Huỳnh Thị Diệp</t>
  </si>
  <si>
    <t>Trinh</t>
  </si>
  <si>
    <t>14/01/92</t>
  </si>
  <si>
    <t>Chu Văn</t>
  </si>
  <si>
    <t>Trường</t>
  </si>
  <si>
    <t>19/02/90</t>
  </si>
  <si>
    <t>Lạng Sơn</t>
  </si>
  <si>
    <t>Lê Phú Hoàng</t>
  </si>
  <si>
    <t>26/01/92</t>
  </si>
  <si>
    <t>Hồ Viết</t>
  </si>
  <si>
    <t>Tuân</t>
  </si>
  <si>
    <t>29/07/92</t>
  </si>
  <si>
    <t>Phạm Văn</t>
  </si>
  <si>
    <t>18/09/91</t>
  </si>
  <si>
    <t>Thái Anh</t>
  </si>
  <si>
    <t>09/11/92</t>
  </si>
  <si>
    <t>Nguyễn Đình</t>
  </si>
  <si>
    <t>Tuệ</t>
  </si>
  <si>
    <t>Phạm Thị Hà</t>
  </si>
  <si>
    <t>15/03/92</t>
  </si>
  <si>
    <t>Nam Định</t>
  </si>
  <si>
    <t>Nguyễn Hiển</t>
  </si>
  <si>
    <t>Vinh</t>
  </si>
  <si>
    <t>31/07/92</t>
  </si>
  <si>
    <t>Vương</t>
  </si>
  <si>
    <t>Quảng Bình</t>
  </si>
  <si>
    <t>Nguyễn Tiến</t>
  </si>
  <si>
    <t>Đạt*</t>
  </si>
  <si>
    <t>Nguyễn Nhất</t>
  </si>
  <si>
    <t>Nam*</t>
  </si>
  <si>
    <t>Tiếng Anh 1</t>
  </si>
  <si>
    <t>Thi lần 2</t>
  </si>
  <si>
    <t>TK  môn</t>
  </si>
  <si>
    <t>Những nguyên lý cơ bản của CN Mac-Lênin</t>
  </si>
  <si>
    <t>Đại số</t>
  </si>
  <si>
    <t>Tin học đại cương</t>
  </si>
  <si>
    <t>Giải tích 1</t>
  </si>
  <si>
    <t>GDTC 1</t>
  </si>
  <si>
    <t>TBC học kỳ 1</t>
  </si>
  <si>
    <t>Xếp loại</t>
  </si>
  <si>
    <t>N102104001</t>
  </si>
  <si>
    <t>N102104002</t>
  </si>
  <si>
    <t>N102104003</t>
  </si>
  <si>
    <t>N102104004</t>
  </si>
  <si>
    <t>N102104005</t>
  </si>
  <si>
    <t>N102104006</t>
  </si>
  <si>
    <t>N102104007</t>
  </si>
  <si>
    <t>N102104008</t>
  </si>
  <si>
    <t>N102104009</t>
  </si>
  <si>
    <t>N102104010</t>
  </si>
  <si>
    <t>N102104011</t>
  </si>
  <si>
    <t>N102104012</t>
  </si>
  <si>
    <t>N102104013</t>
  </si>
  <si>
    <t>N102104014</t>
  </si>
  <si>
    <t>N102104015</t>
  </si>
  <si>
    <t>N102104016</t>
  </si>
  <si>
    <t>N102104017</t>
  </si>
  <si>
    <t>N102104018</t>
  </si>
  <si>
    <t>N102104019</t>
  </si>
  <si>
    <t>N102104020</t>
  </si>
  <si>
    <t>N102104021</t>
  </si>
  <si>
    <t>N102104022</t>
  </si>
  <si>
    <t>N102104023</t>
  </si>
  <si>
    <t>N102104024</t>
  </si>
  <si>
    <t>N102104025</t>
  </si>
  <si>
    <t>N102104026</t>
  </si>
  <si>
    <t>N102104027</t>
  </si>
  <si>
    <t>N102104028</t>
  </si>
  <si>
    <t>N102104029</t>
  </si>
  <si>
    <t>N102104030</t>
  </si>
  <si>
    <t>N102104031</t>
  </si>
  <si>
    <t>N102104032</t>
  </si>
  <si>
    <t>N102104033</t>
  </si>
  <si>
    <t>N102104034</t>
  </si>
  <si>
    <t>N102104035</t>
  </si>
  <si>
    <t>N102104036</t>
  </si>
  <si>
    <t>N102104037</t>
  </si>
  <si>
    <t>N102104038</t>
  </si>
  <si>
    <t>N102104039</t>
  </si>
  <si>
    <t>N102104040</t>
  </si>
  <si>
    <t>N102104041</t>
  </si>
  <si>
    <t>N102104042</t>
  </si>
  <si>
    <t>N102104043</t>
  </si>
  <si>
    <t>N102104044</t>
  </si>
  <si>
    <t>N102104045</t>
  </si>
  <si>
    <t>N102104046</t>
  </si>
  <si>
    <t>N102104047</t>
  </si>
  <si>
    <t>N102104048</t>
  </si>
  <si>
    <t>N102104049</t>
  </si>
  <si>
    <t>N102104050</t>
  </si>
  <si>
    <t>N102104051</t>
  </si>
  <si>
    <t>N102104052</t>
  </si>
  <si>
    <t>N102104053</t>
  </si>
  <si>
    <t>N102104054</t>
  </si>
  <si>
    <t>N102104055</t>
  </si>
  <si>
    <t>N102104056</t>
  </si>
  <si>
    <t>N102104057</t>
  </si>
  <si>
    <t>N102104058</t>
  </si>
  <si>
    <t>N102104059</t>
  </si>
  <si>
    <t>N102104060</t>
  </si>
  <si>
    <t>N102104061</t>
  </si>
  <si>
    <t>N102104062</t>
  </si>
  <si>
    <t>N102104063</t>
  </si>
  <si>
    <t>N102104064</t>
  </si>
  <si>
    <t>N102104065</t>
  </si>
  <si>
    <t>N102104066</t>
  </si>
  <si>
    <t>N102104067</t>
  </si>
  <si>
    <t>N102104068</t>
  </si>
  <si>
    <t>N102104069</t>
  </si>
  <si>
    <t>M</t>
  </si>
  <si>
    <t>TBC học kỳ 2</t>
  </si>
  <si>
    <t>GDQP</t>
  </si>
  <si>
    <t>GDTC 2</t>
  </si>
  <si>
    <t>Xác suất thống kê</t>
  </si>
  <si>
    <t>Vật lý A1 &amp; thí nghiệm</t>
  </si>
  <si>
    <t>Giải tích 2</t>
  </si>
  <si>
    <t>Tiếng anh 2</t>
  </si>
  <si>
    <t>XẾP LOẠI</t>
  </si>
  <si>
    <t>SỐ MÔN &lt;5</t>
  </si>
  <si>
    <t>SỐ ĐVHT&lt;5</t>
  </si>
  <si>
    <t>XÉT LÊN LỚP</t>
  </si>
  <si>
    <t xml:space="preserve">HỌC VIỆN CÔNG NGHỆ BƯU CHÍNH VIỄN THÔNG </t>
  </si>
  <si>
    <t>CƠ SỞ TẠI TP HỒ CHÍ MINH</t>
  </si>
  <si>
    <t>PHÒNG GIÁO VỤ &amp; CTSV</t>
  </si>
  <si>
    <t>BẢNG ĐIỂM TỔNG HỢP TOÀN KHÓA HỌC</t>
  </si>
  <si>
    <t>LỚP: Đ10CQCN01-N            HỆ: ĐẠI HỌC CHÍNH QUY               NIÊN KHÓA: 2010-2015          NGÀNH: CÔNG NGHỆ THÔNG TIN</t>
  </si>
  <si>
    <t xml:space="preserve">                                CỘNG HÒA XÃ HỘI CHỦ NGHĨA VIỆT NAM</t>
  </si>
  <si>
    <t xml:space="preserve">                              Độc lập - Tự do - Hạnh phúc</t>
  </si>
  <si>
    <t>TL. PHÓ GIÁM ĐỐC HỌC VIỆN CNBCVT</t>
  </si>
  <si>
    <t>PHỤ TRÁCH CƠ SỞ TẠI TP.HCM</t>
  </si>
  <si>
    <t>TRƯỞNG PHÒNG GIÁO VỤ &amp; CTSV</t>
  </si>
  <si>
    <t>value</t>
  </si>
  <si>
    <t>Đạt</t>
  </si>
  <si>
    <t>Nam</t>
  </si>
  <si>
    <t>Tư tưởng HCM</t>
  </si>
  <si>
    <t>Anh Văn 3</t>
  </si>
  <si>
    <t>Hóa Học</t>
  </si>
  <si>
    <t>Toán rời rạc 1</t>
  </si>
  <si>
    <t>GDTC 3</t>
  </si>
  <si>
    <t>Vật Lý A2 &amp; TN</t>
  </si>
  <si>
    <t>Nhập môn Logic</t>
  </si>
  <si>
    <t>Hồ Tá</t>
  </si>
  <si>
    <t>Ân</t>
  </si>
  <si>
    <t>Hoàng Đình</t>
  </si>
  <si>
    <t>Quân</t>
  </si>
  <si>
    <t>Đỗ Viết</t>
  </si>
  <si>
    <t>TB</t>
  </si>
  <si>
    <t>KET QUA</t>
  </si>
  <si>
    <t>ĐTB</t>
  </si>
  <si>
    <t>So Sánh</t>
  </si>
  <si>
    <t>Đường lối CM của ĐCS Việt Nam</t>
  </si>
  <si>
    <t>Đường lối CM của ĐCSVN</t>
  </si>
  <si>
    <t>L2</t>
  </si>
  <si>
    <t>Toán rời rạc 2</t>
  </si>
  <si>
    <t>Lý thuyết về hệ thống thông tin</t>
  </si>
  <si>
    <t>Cấu trúc dữ liệu và giải thuật</t>
  </si>
  <si>
    <t>Ngôn ngữ lập trình C++</t>
  </si>
  <si>
    <t>Kiến trúc máy tính</t>
  </si>
  <si>
    <t>Điện tử số</t>
  </si>
  <si>
    <t>Người lập biểu</t>
  </si>
  <si>
    <t>TP HCM, ngày       tháng         năm 2012</t>
  </si>
  <si>
    <t>ThS .Vũ Mạnh Tường</t>
  </si>
  <si>
    <t>Lê Minh Nhựt</t>
  </si>
  <si>
    <t>Kiểm Tra TA 4</t>
  </si>
  <si>
    <t>GDTC 4</t>
  </si>
  <si>
    <t>10/05/1989</t>
  </si>
  <si>
    <t>21/10/1991</t>
  </si>
  <si>
    <t>01/02/1991</t>
  </si>
  <si>
    <t>MÃ SV</t>
  </si>
  <si>
    <t>TH, NG</t>
  </si>
  <si>
    <t>NH, TH</t>
  </si>
  <si>
    <t>GDTC</t>
  </si>
  <si>
    <t>TK</t>
  </si>
  <si>
    <t>ĐIỂM TB TOÀN KHÓA</t>
  </si>
  <si>
    <t>TB NĂM 2</t>
  </si>
  <si>
    <t>XẾP LOẠI NĂM 2</t>
  </si>
  <si>
    <t xml:space="preserve">năm học 2010-2011
</t>
  </si>
  <si>
    <t xml:space="preserve">năm học 2011-2012
</t>
  </si>
  <si>
    <t>ĐIỂM TB 2 NĂM</t>
  </si>
  <si>
    <t>BẢNG ĐIỂM TỔNG HỢP 2 NĂM HỌC</t>
  </si>
  <si>
    <t>TL. GIÁM ĐỐC HỌC VIỆN CNBCVT</t>
  </si>
  <si>
    <t>TBHK3</t>
  </si>
  <si>
    <t>TBHK4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</si>
</sst>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₫_-;\-* #,##0.00\ _₫_-;_-* &quot;-&quot;??\ _₫_-;_-@_-"/>
    <numFmt numFmtId="173" formatCode="_-* #,##0\ _₫_-;\-* #,##0\ _₫_-;_-* &quot;-&quot;\ _₫_-;_-@_-"/>
    <numFmt numFmtId="174" formatCode="_-* #,##0.00\ &quot;₫&quot;_-;\-* #,##0.00\ &quot;₫&quot;_-;_-* &quot;-&quot;??\ &quot;₫&quot;_-;_-@_-"/>
    <numFmt numFmtId="175" formatCode="_-* #,##0\ &quot;₫&quot;_-;\-* #,##0\ &quot;₫&quot;_-;_-* &quot;-&quot;\ &quot;₫&quot;_-;_-@_-"/>
    <numFmt numFmtId="176" formatCode="d/mm/yyyy;@"/>
    <numFmt numFmtId="177" formatCode="[$-1010000]d/m/yyyy;@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[$-409]dddd\,\ mmmm\ dd\,\ yyyy"/>
    <numFmt numFmtId="187" formatCode="#,##0.0"/>
    <numFmt numFmtId="188" formatCode="[$-80C]dddd\ d\ mmmm\ yyyy"/>
    <numFmt numFmtId="189" formatCode="0.0"/>
    <numFmt numFmtId="190" formatCode="mmm\-yyyy"/>
    <numFmt numFmtId="191" formatCode="dd/mm/yy"/>
    <numFmt numFmtId="192" formatCode="dd/mm/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dd/mmm/yyyy"/>
  </numFmts>
  <fonts count="82">
    <font>
      <sz val="12"/>
      <name val="VNI-Times"/>
      <family val="0"/>
    </font>
    <font>
      <u val="single"/>
      <sz val="12"/>
      <color indexed="36"/>
      <name val="VNI-Times"/>
      <family val="0"/>
    </font>
    <font>
      <u val="single"/>
      <sz val="12"/>
      <color indexed="12"/>
      <name val="VNI-Times"/>
      <family val="0"/>
    </font>
    <font>
      <b/>
      <sz val="10"/>
      <name val="VNI-Times"/>
      <family val="0"/>
    </font>
    <font>
      <b/>
      <sz val="10"/>
      <name val="VNI-Helve"/>
      <family val="0"/>
    </font>
    <font>
      <b/>
      <sz val="11"/>
      <name val="VNI-Helve-Condense"/>
      <family val="0"/>
    </font>
    <font>
      <b/>
      <sz val="12"/>
      <name val="VNI-Times"/>
      <family val="0"/>
    </font>
    <font>
      <b/>
      <sz val="24"/>
      <name val="VNI-Times"/>
      <family val="0"/>
    </font>
    <font>
      <sz val="8"/>
      <name val="VNI-Times"/>
      <family val="0"/>
    </font>
    <font>
      <b/>
      <sz val="14"/>
      <name val="VNI-Times"/>
      <family val="0"/>
    </font>
    <font>
      <b/>
      <sz val="12"/>
      <name val="Times New Roman"/>
      <family val="1"/>
    </font>
    <font>
      <sz val="10"/>
      <name val="Palatino Linotype"/>
      <family val="1"/>
    </font>
    <font>
      <sz val="10"/>
      <color indexed="8"/>
      <name val="Palatino Linotype"/>
      <family val="1"/>
    </font>
    <font>
      <b/>
      <sz val="10"/>
      <name val="Palatino Linotype"/>
      <family val="1"/>
    </font>
    <font>
      <b/>
      <sz val="12"/>
      <name val="VNI-Helve-Condense"/>
      <family val="0"/>
    </font>
    <font>
      <b/>
      <sz val="10"/>
      <name val="VNI-WIN Sample Fon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Palatino Linotype"/>
      <family val="1"/>
    </font>
    <font>
      <sz val="13"/>
      <name val="Palatino Linotype"/>
      <family val="1"/>
    </font>
    <font>
      <sz val="11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b/>
      <sz val="11"/>
      <color indexed="10"/>
      <name val="Palatino Linotype"/>
      <family val="1"/>
    </font>
    <font>
      <b/>
      <sz val="13"/>
      <color indexed="10"/>
      <name val="Palatino Linotype"/>
      <family val="1"/>
    </font>
    <font>
      <b/>
      <sz val="13"/>
      <name val="Palatino Linotype"/>
      <family val="1"/>
    </font>
    <font>
      <sz val="8"/>
      <name val="Tahoma"/>
      <family val="2"/>
    </font>
    <font>
      <sz val="10"/>
      <color indexed="8"/>
      <name val="ARIAL"/>
      <family val="0"/>
    </font>
    <font>
      <sz val="13"/>
      <color indexed="10"/>
      <name val="Palatino Linotype"/>
      <family val="1"/>
    </font>
    <font>
      <b/>
      <sz val="16"/>
      <color indexed="10"/>
      <name val="Palatino Linotype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Palatino Linotype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Palatino Linotype"/>
      <family val="1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name val="Palatino Linotype"/>
      <family val="1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10"/>
      <name val="Palatino Linotype"/>
      <family val="1"/>
    </font>
    <font>
      <b/>
      <sz val="10"/>
      <color indexed="8"/>
      <name val="Times New Roman"/>
      <family val="1"/>
    </font>
    <font>
      <b/>
      <sz val="10"/>
      <color indexed="8"/>
      <name val="Palatino Linotype"/>
      <family val="1"/>
    </font>
    <font>
      <i/>
      <sz val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Palatino Linotype"/>
      <family val="1"/>
    </font>
    <font>
      <b/>
      <sz val="8"/>
      <name val="VNI-Times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4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676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" fontId="13" fillId="0" borderId="13" xfId="0" applyNumberFormat="1" applyFont="1" applyFill="1" applyBorder="1" applyAlignment="1">
      <alignment horizontal="center" vertical="center"/>
    </xf>
    <xf numFmtId="177" fontId="13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14" xfId="62" applyFont="1" applyFill="1" applyBorder="1" applyAlignment="1">
      <alignment/>
      <protection/>
    </xf>
    <xf numFmtId="0" fontId="3" fillId="0" borderId="15" xfId="62" applyFont="1" applyFill="1" applyBorder="1" applyAlignment="1">
      <alignment/>
      <protection/>
    </xf>
    <xf numFmtId="0" fontId="3" fillId="0" borderId="16" xfId="62" applyFont="1" applyFill="1" applyBorder="1" applyAlignment="1">
      <alignment horizontal="left"/>
      <protection/>
    </xf>
    <xf numFmtId="0" fontId="3" fillId="0" borderId="17" xfId="62" applyFont="1" applyFill="1" applyBorder="1" applyAlignment="1">
      <alignment horizontal="left"/>
      <protection/>
    </xf>
    <xf numFmtId="2" fontId="10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62" applyFont="1" applyFill="1">
      <alignment/>
      <protection/>
    </xf>
    <xf numFmtId="0" fontId="7" fillId="0" borderId="0" xfId="62" applyFont="1" applyFill="1" applyAlignment="1">
      <alignment horizontal="center"/>
      <protection/>
    </xf>
    <xf numFmtId="0" fontId="6" fillId="0" borderId="0" xfId="62" applyFont="1" applyFill="1">
      <alignment/>
      <protection/>
    </xf>
    <xf numFmtId="0" fontId="14" fillId="0" borderId="13" xfId="62" applyFont="1" applyFill="1" applyBorder="1" applyAlignment="1">
      <alignment horizontal="center"/>
      <protection/>
    </xf>
    <xf numFmtId="0" fontId="1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1" fillId="24" borderId="11" xfId="0" applyFont="1" applyFill="1" applyBorder="1" applyAlignment="1">
      <alignment horizontal="left" vertical="center"/>
    </xf>
    <xf numFmtId="0" fontId="11" fillId="24" borderId="12" xfId="0" applyFont="1" applyFill="1" applyBorder="1" applyAlignment="1">
      <alignment horizontal="left" vertical="center"/>
    </xf>
    <xf numFmtId="177" fontId="11" fillId="24" borderId="13" xfId="0" applyNumberFormat="1" applyFont="1" applyFill="1" applyBorder="1" applyAlignment="1">
      <alignment horizontal="center" vertical="center"/>
    </xf>
    <xf numFmtId="0" fontId="12" fillId="24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/>
    </xf>
    <xf numFmtId="2" fontId="10" fillId="24" borderId="13" xfId="0" applyNumberFormat="1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1" fontId="11" fillId="24" borderId="13" xfId="0" applyNumberFormat="1" applyFont="1" applyFill="1" applyBorder="1" applyAlignment="1">
      <alignment horizontal="center" vertical="center"/>
    </xf>
    <xf numFmtId="0" fontId="13" fillId="0" borderId="20" xfId="62" applyFont="1" applyFill="1" applyBorder="1" applyAlignment="1">
      <alignment horizontal="center" vertical="center"/>
      <protection/>
    </xf>
    <xf numFmtId="0" fontId="13" fillId="0" borderId="21" xfId="62" applyFont="1" applyFill="1" applyBorder="1" applyAlignment="1">
      <alignment horizontal="center" vertical="center" wrapText="1"/>
      <protection/>
    </xf>
    <xf numFmtId="0" fontId="13" fillId="0" borderId="21" xfId="62" applyFont="1" applyFill="1" applyBorder="1" applyAlignment="1">
      <alignment horizontal="center" vertical="center"/>
      <protection/>
    </xf>
    <xf numFmtId="0" fontId="35" fillId="0" borderId="21" xfId="62" applyFont="1" applyFill="1" applyBorder="1" applyAlignment="1">
      <alignment horizontal="center" textRotation="90"/>
      <protection/>
    </xf>
    <xf numFmtId="0" fontId="33" fillId="0" borderId="21" xfId="62" applyFont="1" applyFill="1" applyBorder="1" applyAlignment="1">
      <alignment horizontal="center" textRotation="90"/>
      <protection/>
    </xf>
    <xf numFmtId="2" fontId="34" fillId="0" borderId="21" xfId="62" applyNumberFormat="1" applyFont="1" applyFill="1" applyBorder="1" applyAlignment="1">
      <alignment horizontal="center" textRotation="90" wrapText="1"/>
      <protection/>
    </xf>
    <xf numFmtId="0" fontId="34" fillId="0" borderId="22" xfId="62" applyFont="1" applyFill="1" applyBorder="1" applyAlignment="1">
      <alignment horizontal="center" textRotation="90" wrapText="1"/>
      <protection/>
    </xf>
    <xf numFmtId="0" fontId="36" fillId="0" borderId="0" xfId="60" applyFont="1" applyFill="1" applyAlignment="1">
      <alignment horizontal="center"/>
      <protection/>
    </xf>
    <xf numFmtId="0" fontId="33" fillId="0" borderId="13" xfId="62" applyFont="1" applyFill="1" applyBorder="1" applyAlignment="1">
      <alignment horizontal="center"/>
      <protection/>
    </xf>
    <xf numFmtId="2" fontId="13" fillId="0" borderId="13" xfId="62" applyNumberFormat="1" applyFont="1" applyFill="1" applyBorder="1" applyAlignment="1">
      <alignment horizontal="center" wrapText="1"/>
      <protection/>
    </xf>
    <xf numFmtId="0" fontId="13" fillId="0" borderId="18" xfId="62" applyFont="1" applyFill="1" applyBorder="1" applyAlignment="1">
      <alignment horizontal="center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center" vertical="center"/>
      <protection/>
    </xf>
    <xf numFmtId="0" fontId="11" fillId="0" borderId="13" xfId="62" applyFont="1" applyFill="1" applyBorder="1" applyAlignment="1">
      <alignment horizontal="left" vertical="center"/>
      <protection/>
    </xf>
    <xf numFmtId="1" fontId="35" fillId="0" borderId="13" xfId="57" applyNumberFormat="1" applyFont="1" applyFill="1" applyBorder="1" applyAlignment="1">
      <alignment horizontal="center"/>
      <protection/>
    </xf>
    <xf numFmtId="1" fontId="35" fillId="0" borderId="13" xfId="61" applyNumberFormat="1" applyFont="1" applyFill="1" applyBorder="1" applyAlignment="1">
      <alignment horizontal="center"/>
      <protection/>
    </xf>
    <xf numFmtId="0" fontId="33" fillId="0" borderId="18" xfId="61" applyFont="1" applyFill="1" applyBorder="1" applyAlignment="1">
      <alignment horizontal="center"/>
      <protection/>
    </xf>
    <xf numFmtId="0" fontId="36" fillId="0" borderId="0" xfId="60" applyFont="1" applyFill="1" applyAlignment="1">
      <alignment horizontal="center" vertical="center"/>
      <protection/>
    </xf>
    <xf numFmtId="0" fontId="11" fillId="0" borderId="10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center" vertical="center"/>
      <protection/>
    </xf>
    <xf numFmtId="0" fontId="11" fillId="0" borderId="13" xfId="60" applyFont="1" applyFill="1" applyBorder="1" applyAlignment="1">
      <alignment horizontal="left" vertical="center"/>
      <protection/>
    </xf>
    <xf numFmtId="0" fontId="36" fillId="0" borderId="13" xfId="57" applyFont="1" applyFill="1" applyBorder="1" applyAlignment="1">
      <alignment horizontal="center"/>
      <protection/>
    </xf>
    <xf numFmtId="0" fontId="35" fillId="0" borderId="13" xfId="57" applyFont="1" applyFill="1" applyBorder="1" applyAlignment="1">
      <alignment horizontal="center"/>
      <protection/>
    </xf>
    <xf numFmtId="0" fontId="37" fillId="0" borderId="13" xfId="57" applyFont="1" applyFill="1" applyBorder="1" applyAlignment="1">
      <alignment horizontal="center"/>
      <protection/>
    </xf>
    <xf numFmtId="1" fontId="36" fillId="0" borderId="13" xfId="61" applyNumberFormat="1" applyFont="1" applyFill="1" applyBorder="1" applyAlignment="1">
      <alignment horizontal="center" vertical="center"/>
      <protection/>
    </xf>
    <xf numFmtId="1" fontId="35" fillId="0" borderId="13" xfId="61" applyNumberFormat="1" applyFont="1" applyFill="1" applyBorder="1" applyAlignment="1">
      <alignment horizontal="center" vertical="center"/>
      <protection/>
    </xf>
    <xf numFmtId="0" fontId="11" fillId="0" borderId="23" xfId="60" applyFont="1" applyFill="1" applyBorder="1" applyAlignment="1">
      <alignment horizontal="center" vertical="center"/>
      <protection/>
    </xf>
    <xf numFmtId="0" fontId="11" fillId="0" borderId="23" xfId="60" applyFont="1" applyFill="1" applyBorder="1" applyAlignment="1">
      <alignment horizontal="left" vertical="center"/>
      <protection/>
    </xf>
    <xf numFmtId="0" fontId="11" fillId="0" borderId="0" xfId="60" applyFont="1" applyFill="1" applyAlignment="1">
      <alignment horizontal="center"/>
      <protection/>
    </xf>
    <xf numFmtId="0" fontId="11" fillId="0" borderId="0" xfId="60" applyFont="1" applyFill="1" applyAlignment="1">
      <alignment horizontal="left"/>
      <protection/>
    </xf>
    <xf numFmtId="0" fontId="36" fillId="0" borderId="0" xfId="61" applyFont="1" applyFill="1" applyAlignment="1">
      <alignment horizontal="center"/>
      <protection/>
    </xf>
    <xf numFmtId="0" fontId="35" fillId="0" borderId="0" xfId="61" applyFont="1" applyFill="1" applyAlignment="1">
      <alignment horizontal="center"/>
      <protection/>
    </xf>
    <xf numFmtId="2" fontId="36" fillId="0" borderId="0" xfId="61" applyNumberFormat="1" applyFont="1" applyFill="1" applyAlignment="1">
      <alignment horizontal="center"/>
      <protection/>
    </xf>
    <xf numFmtId="0" fontId="11" fillId="0" borderId="24" xfId="62" applyFont="1" applyFill="1" applyBorder="1" applyAlignment="1">
      <alignment horizontal="left" vertical="center"/>
      <protection/>
    </xf>
    <xf numFmtId="0" fontId="11" fillId="0" borderId="25" xfId="62" applyFont="1" applyFill="1" applyBorder="1" applyAlignment="1">
      <alignment horizontal="left" vertical="center"/>
      <protection/>
    </xf>
    <xf numFmtId="0" fontId="11" fillId="0" borderId="11" xfId="62" applyFont="1" applyFill="1" applyBorder="1" applyAlignment="1">
      <alignment horizontal="left" vertical="center"/>
      <protection/>
    </xf>
    <xf numFmtId="0" fontId="11" fillId="0" borderId="12" xfId="62" applyFont="1" applyFill="1" applyBorder="1" applyAlignment="1">
      <alignment horizontal="left" vertical="center"/>
      <protection/>
    </xf>
    <xf numFmtId="0" fontId="11" fillId="0" borderId="11" xfId="60" applyFont="1" applyFill="1" applyBorder="1" applyAlignment="1">
      <alignment horizontal="left" vertical="center"/>
      <protection/>
    </xf>
    <xf numFmtId="0" fontId="11" fillId="0" borderId="12" xfId="60" applyFont="1" applyFill="1" applyBorder="1" applyAlignment="1">
      <alignment horizontal="left" vertical="center"/>
      <protection/>
    </xf>
    <xf numFmtId="0" fontId="11" fillId="0" borderId="26" xfId="60" applyFont="1" applyFill="1" applyBorder="1" applyAlignment="1">
      <alignment horizontal="left" vertical="center"/>
      <protection/>
    </xf>
    <xf numFmtId="0" fontId="11" fillId="0" borderId="27" xfId="60" applyFont="1" applyFill="1" applyBorder="1" applyAlignment="1">
      <alignment horizontal="left" vertical="center"/>
      <protection/>
    </xf>
    <xf numFmtId="0" fontId="11" fillId="0" borderId="0" xfId="60" applyFont="1" applyFill="1" applyBorder="1" applyAlignment="1">
      <alignment horizontal="left"/>
      <protection/>
    </xf>
    <xf numFmtId="1" fontId="36" fillId="22" borderId="13" xfId="61" applyNumberFormat="1" applyFont="1" applyFill="1" applyBorder="1" applyAlignment="1">
      <alignment horizontal="center" vertical="center"/>
      <protection/>
    </xf>
    <xf numFmtId="0" fontId="38" fillId="0" borderId="21" xfId="62" applyFont="1" applyFill="1" applyBorder="1" applyAlignment="1">
      <alignment horizontal="center" textRotation="90"/>
      <protection/>
    </xf>
    <xf numFmtId="1" fontId="33" fillId="0" borderId="13" xfId="61" applyNumberFormat="1" applyFont="1" applyFill="1" applyBorder="1" applyAlignment="1">
      <alignment horizontal="center" vertical="center"/>
      <protection/>
    </xf>
    <xf numFmtId="0" fontId="35" fillId="22" borderId="13" xfId="57" applyFont="1" applyFill="1" applyBorder="1" applyAlignment="1">
      <alignment horizontal="center"/>
      <protection/>
    </xf>
    <xf numFmtId="1" fontId="35" fillId="22" borderId="13" xfId="61" applyNumberFormat="1" applyFont="1" applyFill="1" applyBorder="1" applyAlignment="1">
      <alignment horizontal="center" vertical="center"/>
      <protection/>
    </xf>
    <xf numFmtId="2" fontId="36" fillId="0" borderId="13" xfId="0" applyNumberFormat="1" applyFont="1" applyFill="1" applyBorder="1" applyAlignment="1">
      <alignment horizontal="center" vertical="center" wrapText="1"/>
    </xf>
    <xf numFmtId="0" fontId="11" fillId="11" borderId="13" xfId="60" applyFont="1" applyFill="1" applyBorder="1" applyAlignment="1">
      <alignment horizontal="center" vertical="center"/>
      <protection/>
    </xf>
    <xf numFmtId="0" fontId="11" fillId="11" borderId="13" xfId="60" applyFont="1" applyFill="1" applyBorder="1" applyAlignment="1">
      <alignment horizontal="left" vertical="center"/>
      <protection/>
    </xf>
    <xf numFmtId="1" fontId="36" fillId="11" borderId="13" xfId="61" applyNumberFormat="1" applyFont="1" applyFill="1" applyBorder="1" applyAlignment="1">
      <alignment horizontal="center" vertical="center"/>
      <protection/>
    </xf>
    <xf numFmtId="1" fontId="35" fillId="11" borderId="13" xfId="61" applyNumberFormat="1" applyFont="1" applyFill="1" applyBorder="1" applyAlignment="1">
      <alignment horizontal="center" vertical="center"/>
      <protection/>
    </xf>
    <xf numFmtId="1" fontId="35" fillId="11" borderId="13" xfId="61" applyNumberFormat="1" applyFont="1" applyFill="1" applyBorder="1" applyAlignment="1">
      <alignment horizontal="center"/>
      <protection/>
    </xf>
    <xf numFmtId="0" fontId="33" fillId="11" borderId="18" xfId="61" applyFont="1" applyFill="1" applyBorder="1" applyAlignment="1">
      <alignment horizontal="center"/>
      <protection/>
    </xf>
    <xf numFmtId="0" fontId="36" fillId="11" borderId="0" xfId="60" applyFont="1" applyFill="1" applyAlignment="1">
      <alignment horizontal="center" vertical="center"/>
      <protection/>
    </xf>
    <xf numFmtId="0" fontId="33" fillId="0" borderId="28" xfId="61" applyFont="1" applyFill="1" applyBorder="1" applyAlignment="1">
      <alignment horizontal="center"/>
      <protection/>
    </xf>
    <xf numFmtId="0" fontId="13" fillId="0" borderId="24" xfId="62" applyFont="1" applyFill="1" applyBorder="1" applyAlignment="1">
      <alignment horizontal="left" vertical="center"/>
      <protection/>
    </xf>
    <xf numFmtId="0" fontId="13" fillId="0" borderId="25" xfId="62" applyFont="1" applyFill="1" applyBorder="1" applyAlignment="1">
      <alignment horizontal="left" vertical="center"/>
      <protection/>
    </xf>
    <xf numFmtId="0" fontId="39" fillId="0" borderId="21" xfId="62" applyFont="1" applyFill="1" applyBorder="1" applyAlignment="1">
      <alignment horizontal="center" textRotation="90"/>
      <protection/>
    </xf>
    <xf numFmtId="2" fontId="40" fillId="0" borderId="21" xfId="62" applyNumberFormat="1" applyFont="1" applyFill="1" applyBorder="1" applyAlignment="1">
      <alignment horizontal="center" textRotation="90" wrapText="1"/>
      <protection/>
    </xf>
    <xf numFmtId="0" fontId="40" fillId="0" borderId="22" xfId="62" applyFont="1" applyFill="1" applyBorder="1" applyAlignment="1">
      <alignment horizontal="center" textRotation="90" wrapText="1"/>
      <protection/>
    </xf>
    <xf numFmtId="0" fontId="37" fillId="0" borderId="0" xfId="60" applyFont="1" applyFill="1" applyAlignment="1">
      <alignment horizontal="center"/>
      <protection/>
    </xf>
    <xf numFmtId="0" fontId="36" fillId="24" borderId="0" xfId="60" applyFont="1" applyFill="1" applyAlignment="1">
      <alignment horizontal="center" vertical="center"/>
      <protection/>
    </xf>
    <xf numFmtId="0" fontId="11" fillId="24" borderId="10" xfId="62" applyFont="1" applyFill="1" applyBorder="1" applyAlignment="1">
      <alignment horizontal="center" vertical="center"/>
      <protection/>
    </xf>
    <xf numFmtId="0" fontId="11" fillId="24" borderId="13" xfId="60" applyFont="1" applyFill="1" applyBorder="1" applyAlignment="1">
      <alignment horizontal="center" vertical="center"/>
      <protection/>
    </xf>
    <xf numFmtId="0" fontId="11" fillId="24" borderId="13" xfId="60" applyFont="1" applyFill="1" applyBorder="1" applyAlignment="1">
      <alignment horizontal="left" vertical="center"/>
      <protection/>
    </xf>
    <xf numFmtId="0" fontId="11" fillId="24" borderId="11" xfId="60" applyFont="1" applyFill="1" applyBorder="1" applyAlignment="1">
      <alignment horizontal="left" vertical="center"/>
      <protection/>
    </xf>
    <xf numFmtId="0" fontId="11" fillId="24" borderId="12" xfId="60" applyFont="1" applyFill="1" applyBorder="1" applyAlignment="1">
      <alignment horizontal="left" vertical="center"/>
      <protection/>
    </xf>
    <xf numFmtId="0" fontId="35" fillId="24" borderId="13" xfId="57" applyFont="1" applyFill="1" applyBorder="1" applyAlignment="1">
      <alignment horizontal="center"/>
      <protection/>
    </xf>
    <xf numFmtId="1" fontId="35" fillId="24" borderId="13" xfId="61" applyNumberFormat="1" applyFont="1" applyFill="1" applyBorder="1" applyAlignment="1">
      <alignment horizontal="center"/>
      <protection/>
    </xf>
    <xf numFmtId="0" fontId="33" fillId="24" borderId="18" xfId="61" applyFont="1" applyFill="1" applyBorder="1" applyAlignment="1">
      <alignment horizontal="center"/>
      <protection/>
    </xf>
    <xf numFmtId="0" fontId="35" fillId="0" borderId="13" xfId="62" applyFont="1" applyFill="1" applyBorder="1" applyAlignment="1">
      <alignment horizontal="center"/>
      <protection/>
    </xf>
    <xf numFmtId="1" fontId="35" fillId="24" borderId="13" xfId="61" applyNumberFormat="1" applyFont="1" applyFill="1" applyBorder="1" applyAlignment="1">
      <alignment horizontal="center" vertical="center"/>
      <protection/>
    </xf>
    <xf numFmtId="0" fontId="38" fillId="10" borderId="21" xfId="62" applyFont="1" applyFill="1" applyBorder="1" applyAlignment="1">
      <alignment horizontal="center" textRotation="90"/>
      <protection/>
    </xf>
    <xf numFmtId="1" fontId="35" fillId="10" borderId="13" xfId="61" applyNumberFormat="1" applyFont="1" applyFill="1" applyBorder="1" applyAlignment="1">
      <alignment horizontal="center" vertical="center"/>
      <protection/>
    </xf>
    <xf numFmtId="0" fontId="38" fillId="24" borderId="21" xfId="62" applyFont="1" applyFill="1" applyBorder="1" applyAlignment="1">
      <alignment horizontal="center" textRotation="90"/>
      <protection/>
    </xf>
    <xf numFmtId="0" fontId="13" fillId="0" borderId="20" xfId="65" applyFont="1" applyFill="1" applyBorder="1" applyAlignment="1">
      <alignment horizontal="center" vertical="center"/>
      <protection/>
    </xf>
    <xf numFmtId="0" fontId="13" fillId="0" borderId="21" xfId="65" applyFont="1" applyFill="1" applyBorder="1" applyAlignment="1">
      <alignment horizontal="center" vertical="center" wrapText="1"/>
      <protection/>
    </xf>
    <xf numFmtId="0" fontId="11" fillId="0" borderId="24" xfId="65" applyFont="1" applyFill="1" applyBorder="1" applyAlignment="1">
      <alignment horizontal="left" vertical="center"/>
      <protection/>
    </xf>
    <xf numFmtId="0" fontId="11" fillId="0" borderId="25" xfId="65" applyFont="1" applyFill="1" applyBorder="1" applyAlignment="1">
      <alignment horizontal="left" vertical="center"/>
      <protection/>
    </xf>
    <xf numFmtId="0" fontId="13" fillId="0" borderId="21" xfId="65" applyFont="1" applyFill="1" applyBorder="1" applyAlignment="1">
      <alignment horizontal="center" vertical="center"/>
      <protection/>
    </xf>
    <xf numFmtId="0" fontId="38" fillId="0" borderId="21" xfId="65" applyFont="1" applyFill="1" applyBorder="1" applyAlignment="1">
      <alignment horizontal="center" textRotation="90"/>
      <protection/>
    </xf>
    <xf numFmtId="0" fontId="35" fillId="0" borderId="21" xfId="65" applyFont="1" applyFill="1" applyBorder="1" applyAlignment="1">
      <alignment horizontal="center" textRotation="90"/>
      <protection/>
    </xf>
    <xf numFmtId="0" fontId="11" fillId="0" borderId="10" xfId="65" applyFont="1" applyFill="1" applyBorder="1" applyAlignment="1">
      <alignment horizontal="center" vertical="center"/>
      <protection/>
    </xf>
    <xf numFmtId="0" fontId="11" fillId="0" borderId="13" xfId="65" applyFont="1" applyFill="1" applyBorder="1" applyAlignment="1">
      <alignment horizontal="center" vertical="center"/>
      <protection/>
    </xf>
    <xf numFmtId="0" fontId="11" fillId="0" borderId="11" xfId="65" applyFont="1" applyFill="1" applyBorder="1" applyAlignment="1">
      <alignment horizontal="left" vertical="center"/>
      <protection/>
    </xf>
    <xf numFmtId="0" fontId="11" fillId="0" borderId="12" xfId="65" applyFont="1" applyFill="1" applyBorder="1" applyAlignment="1">
      <alignment horizontal="left" vertical="center"/>
      <protection/>
    </xf>
    <xf numFmtId="0" fontId="11" fillId="0" borderId="13" xfId="65" applyFont="1" applyFill="1" applyBorder="1" applyAlignment="1">
      <alignment horizontal="left" vertical="center"/>
      <protection/>
    </xf>
    <xf numFmtId="0" fontId="35" fillId="0" borderId="13" xfId="59" applyFont="1" applyFill="1" applyBorder="1" applyAlignment="1">
      <alignment horizontal="center"/>
      <protection/>
    </xf>
    <xf numFmtId="0" fontId="38" fillId="25" borderId="21" xfId="65" applyFont="1" applyFill="1" applyBorder="1" applyAlignment="1">
      <alignment horizontal="center" textRotation="90"/>
      <protection/>
    </xf>
    <xf numFmtId="1" fontId="35" fillId="25" borderId="13" xfId="61" applyNumberFormat="1" applyFont="1" applyFill="1" applyBorder="1" applyAlignment="1">
      <alignment horizontal="center" vertical="center"/>
      <protection/>
    </xf>
    <xf numFmtId="0" fontId="35" fillId="25" borderId="13" xfId="59" applyFont="1" applyFill="1" applyBorder="1" applyAlignment="1">
      <alignment horizontal="center"/>
      <protection/>
    </xf>
    <xf numFmtId="0" fontId="11" fillId="17" borderId="13" xfId="60" applyFont="1" applyFill="1" applyBorder="1" applyAlignment="1">
      <alignment horizontal="center" vertical="center"/>
      <protection/>
    </xf>
    <xf numFmtId="2" fontId="43" fillId="24" borderId="21" xfId="65" applyNumberFormat="1" applyFont="1" applyFill="1" applyBorder="1" applyAlignment="1">
      <alignment horizontal="center" textRotation="90" wrapText="1"/>
      <protection/>
    </xf>
    <xf numFmtId="0" fontId="43" fillId="24" borderId="22" xfId="65" applyFont="1" applyFill="1" applyBorder="1" applyAlignment="1">
      <alignment horizontal="center" textRotation="90" wrapText="1"/>
      <protection/>
    </xf>
    <xf numFmtId="0" fontId="33" fillId="0" borderId="21" xfId="65" applyFont="1" applyFill="1" applyBorder="1" applyAlignment="1">
      <alignment horizontal="center" textRotation="90"/>
      <protection/>
    </xf>
    <xf numFmtId="0" fontId="35" fillId="24" borderId="13" xfId="65" applyFont="1" applyFill="1" applyBorder="1" applyAlignment="1">
      <alignment horizontal="center"/>
      <protection/>
    </xf>
    <xf numFmtId="0" fontId="44" fillId="24" borderId="13" xfId="65" applyFont="1" applyFill="1" applyBorder="1" applyAlignment="1">
      <alignment horizontal="center"/>
      <protection/>
    </xf>
    <xf numFmtId="1" fontId="13" fillId="24" borderId="13" xfId="65" applyNumberFormat="1" applyFont="1" applyFill="1" applyBorder="1" applyAlignment="1">
      <alignment horizontal="center" wrapText="1"/>
      <protection/>
    </xf>
    <xf numFmtId="0" fontId="13" fillId="24" borderId="18" xfId="65" applyFont="1" applyFill="1" applyBorder="1" applyAlignment="1">
      <alignment horizontal="center" wrapText="1"/>
      <protection/>
    </xf>
    <xf numFmtId="1" fontId="35" fillId="25" borderId="29" xfId="59" applyNumberFormat="1" applyFont="1" applyFill="1" applyBorder="1" applyAlignment="1">
      <alignment horizontal="center"/>
      <protection/>
    </xf>
    <xf numFmtId="1" fontId="35" fillId="25" borderId="30" xfId="59" applyNumberFormat="1" applyFont="1" applyFill="1" applyBorder="1" applyAlignment="1">
      <alignment horizontal="center"/>
      <protection/>
    </xf>
    <xf numFmtId="1" fontId="33" fillId="0" borderId="30" xfId="61" applyNumberFormat="1" applyFont="1" applyFill="1" applyBorder="1" applyAlignment="1">
      <alignment horizontal="center"/>
      <protection/>
    </xf>
    <xf numFmtId="1" fontId="35" fillId="0" borderId="30" xfId="59" applyNumberFormat="1" applyFont="1" applyFill="1" applyBorder="1" applyAlignment="1">
      <alignment horizontal="center"/>
      <protection/>
    </xf>
    <xf numFmtId="1" fontId="35" fillId="0" borderId="30" xfId="61" applyNumberFormat="1" applyFont="1" applyFill="1" applyBorder="1" applyAlignment="1">
      <alignment horizontal="center"/>
      <protection/>
    </xf>
    <xf numFmtId="1" fontId="33" fillId="0" borderId="31" xfId="61" applyNumberFormat="1" applyFont="1" applyFill="1" applyBorder="1" applyAlignment="1">
      <alignment horizontal="center"/>
      <protection/>
    </xf>
    <xf numFmtId="2" fontId="36" fillId="0" borderId="30" xfId="0" applyNumberFormat="1" applyFont="1" applyFill="1" applyBorder="1" applyAlignment="1">
      <alignment horizontal="center" vertical="center" wrapText="1"/>
    </xf>
    <xf numFmtId="0" fontId="35" fillId="25" borderId="32" xfId="59" applyFont="1" applyFill="1" applyBorder="1" applyAlignment="1">
      <alignment horizontal="center"/>
      <protection/>
    </xf>
    <xf numFmtId="0" fontId="35" fillId="25" borderId="33" xfId="59" applyFont="1" applyFill="1" applyBorder="1" applyAlignment="1">
      <alignment horizontal="center"/>
      <protection/>
    </xf>
    <xf numFmtId="1" fontId="33" fillId="0" borderId="33" xfId="61" applyNumberFormat="1" applyFont="1" applyFill="1" applyBorder="1" applyAlignment="1">
      <alignment horizontal="center"/>
      <protection/>
    </xf>
    <xf numFmtId="0" fontId="35" fillId="0" borderId="33" xfId="59" applyFont="1" applyFill="1" applyBorder="1" applyAlignment="1">
      <alignment horizontal="center"/>
      <protection/>
    </xf>
    <xf numFmtId="1" fontId="35" fillId="0" borderId="33" xfId="61" applyNumberFormat="1" applyFont="1" applyFill="1" applyBorder="1" applyAlignment="1">
      <alignment horizontal="center"/>
      <protection/>
    </xf>
    <xf numFmtId="1" fontId="33" fillId="0" borderId="34" xfId="61" applyNumberFormat="1" applyFont="1" applyFill="1" applyBorder="1" applyAlignment="1">
      <alignment horizontal="center"/>
      <protection/>
    </xf>
    <xf numFmtId="0" fontId="35" fillId="24" borderId="32" xfId="59" applyFont="1" applyFill="1" applyBorder="1" applyAlignment="1">
      <alignment horizontal="center"/>
      <protection/>
    </xf>
    <xf numFmtId="0" fontId="35" fillId="24" borderId="33" xfId="59" applyFont="1" applyFill="1" applyBorder="1" applyAlignment="1">
      <alignment horizontal="center"/>
      <protection/>
    </xf>
    <xf numFmtId="1" fontId="33" fillId="24" borderId="33" xfId="61" applyNumberFormat="1" applyFont="1" applyFill="1" applyBorder="1" applyAlignment="1">
      <alignment horizontal="center"/>
      <protection/>
    </xf>
    <xf numFmtId="1" fontId="35" fillId="24" borderId="33" xfId="61" applyNumberFormat="1" applyFont="1" applyFill="1" applyBorder="1" applyAlignment="1">
      <alignment horizontal="center"/>
      <protection/>
    </xf>
    <xf numFmtId="1" fontId="33" fillId="24" borderId="34" xfId="61" applyNumberFormat="1" applyFont="1" applyFill="1" applyBorder="1" applyAlignment="1">
      <alignment horizontal="center"/>
      <protection/>
    </xf>
    <xf numFmtId="1" fontId="35" fillId="25" borderId="32" xfId="61" applyNumberFormat="1" applyFont="1" applyFill="1" applyBorder="1" applyAlignment="1">
      <alignment horizontal="center" vertical="center"/>
      <protection/>
    </xf>
    <xf numFmtId="1" fontId="35" fillId="25" borderId="33" xfId="61" applyNumberFormat="1" applyFont="1" applyFill="1" applyBorder="1" applyAlignment="1">
      <alignment horizontal="center" vertical="center"/>
      <protection/>
    </xf>
    <xf numFmtId="1" fontId="35" fillId="0" borderId="33" xfId="61" applyNumberFormat="1" applyFont="1" applyFill="1" applyBorder="1" applyAlignment="1">
      <alignment horizontal="center" vertical="center"/>
      <protection/>
    </xf>
    <xf numFmtId="1" fontId="33" fillId="25" borderId="33" xfId="61" applyNumberFormat="1" applyFont="1" applyFill="1" applyBorder="1" applyAlignment="1">
      <alignment horizontal="center" vertical="center"/>
      <protection/>
    </xf>
    <xf numFmtId="1" fontId="35" fillId="25" borderId="33" xfId="61" applyNumberFormat="1" applyFont="1" applyFill="1" applyBorder="1" applyAlignment="1">
      <alignment horizontal="center"/>
      <protection/>
    </xf>
    <xf numFmtId="1" fontId="35" fillId="25" borderId="35" xfId="61" applyNumberFormat="1" applyFont="1" applyFill="1" applyBorder="1" applyAlignment="1">
      <alignment horizontal="center" vertical="center"/>
      <protection/>
    </xf>
    <xf numFmtId="1" fontId="35" fillId="25" borderId="36" xfId="61" applyNumberFormat="1" applyFont="1" applyFill="1" applyBorder="1" applyAlignment="1">
      <alignment horizontal="center" vertical="center"/>
      <protection/>
    </xf>
    <xf numFmtId="1" fontId="33" fillId="0" borderId="36" xfId="61" applyNumberFormat="1" applyFont="1" applyFill="1" applyBorder="1" applyAlignment="1">
      <alignment horizontal="center"/>
      <protection/>
    </xf>
    <xf numFmtId="1" fontId="35" fillId="0" borderId="36" xfId="61" applyNumberFormat="1" applyFont="1" applyFill="1" applyBorder="1" applyAlignment="1">
      <alignment horizontal="center" vertical="center"/>
      <protection/>
    </xf>
    <xf numFmtId="1" fontId="35" fillId="0" borderId="36" xfId="61" applyNumberFormat="1" applyFont="1" applyFill="1" applyBorder="1" applyAlignment="1">
      <alignment horizontal="center"/>
      <protection/>
    </xf>
    <xf numFmtId="1" fontId="33" fillId="0" borderId="37" xfId="61" applyNumberFormat="1" applyFont="1" applyFill="1" applyBorder="1" applyAlignment="1">
      <alignment horizontal="center"/>
      <protection/>
    </xf>
    <xf numFmtId="0" fontId="33" fillId="0" borderId="0" xfId="61" applyFont="1" applyFill="1" applyAlignment="1">
      <alignment horizontal="center"/>
      <protection/>
    </xf>
    <xf numFmtId="1" fontId="33" fillId="0" borderId="13" xfId="61" applyNumberFormat="1" applyFont="1" applyFill="1" applyBorder="1" applyAlignment="1">
      <alignment horizontal="center"/>
      <protection/>
    </xf>
    <xf numFmtId="0" fontId="33" fillId="26" borderId="13" xfId="62" applyFont="1" applyFill="1" applyBorder="1" applyAlignment="1">
      <alignment horizontal="center"/>
      <protection/>
    </xf>
    <xf numFmtId="0" fontId="13" fillId="24" borderId="13" xfId="62" applyFont="1" applyFill="1" applyBorder="1" applyAlignment="1">
      <alignment horizontal="center"/>
      <protection/>
    </xf>
    <xf numFmtId="0" fontId="33" fillId="24" borderId="13" xfId="62" applyFont="1" applyFill="1" applyBorder="1" applyAlignment="1">
      <alignment horizontal="center"/>
      <protection/>
    </xf>
    <xf numFmtId="2" fontId="13" fillId="24" borderId="13" xfId="62" applyNumberFormat="1" applyFont="1" applyFill="1" applyBorder="1" applyAlignment="1">
      <alignment horizontal="center" wrapText="1"/>
      <protection/>
    </xf>
    <xf numFmtId="0" fontId="33" fillId="26" borderId="21" xfId="62" applyFont="1" applyFill="1" applyBorder="1" applyAlignment="1">
      <alignment horizontal="center" textRotation="90"/>
      <protection/>
    </xf>
    <xf numFmtId="1" fontId="35" fillId="26" borderId="13" xfId="57" applyNumberFormat="1" applyFont="1" applyFill="1" applyBorder="1" applyAlignment="1">
      <alignment horizontal="center"/>
      <protection/>
    </xf>
    <xf numFmtId="0" fontId="35" fillId="26" borderId="13" xfId="57" applyFont="1" applyFill="1" applyBorder="1" applyAlignment="1">
      <alignment horizontal="center"/>
      <protection/>
    </xf>
    <xf numFmtId="1" fontId="35" fillId="26" borderId="13" xfId="61" applyNumberFormat="1" applyFont="1" applyFill="1" applyBorder="1" applyAlignment="1">
      <alignment horizontal="center" vertical="center"/>
      <protection/>
    </xf>
    <xf numFmtId="0" fontId="35" fillId="26" borderId="0" xfId="61" applyFont="1" applyFill="1" applyAlignment="1">
      <alignment horizontal="center"/>
      <protection/>
    </xf>
    <xf numFmtId="0" fontId="33" fillId="25" borderId="13" xfId="62" applyFont="1" applyFill="1" applyBorder="1" applyAlignment="1">
      <alignment horizontal="center"/>
      <protection/>
    </xf>
    <xf numFmtId="1" fontId="35" fillId="25" borderId="13" xfId="57" applyNumberFormat="1" applyFont="1" applyFill="1" applyBorder="1" applyAlignment="1">
      <alignment horizontal="center"/>
      <protection/>
    </xf>
    <xf numFmtId="0" fontId="35" fillId="25" borderId="13" xfId="57" applyFont="1" applyFill="1" applyBorder="1" applyAlignment="1">
      <alignment horizontal="center"/>
      <protection/>
    </xf>
    <xf numFmtId="0" fontId="35" fillId="25" borderId="0" xfId="61" applyFont="1" applyFill="1" applyAlignment="1">
      <alignment horizontal="center"/>
      <protection/>
    </xf>
    <xf numFmtId="0" fontId="35" fillId="27" borderId="13" xfId="57" applyFont="1" applyFill="1" applyBorder="1" applyAlignment="1">
      <alignment horizontal="center"/>
      <protection/>
    </xf>
    <xf numFmtId="1" fontId="35" fillId="27" borderId="13" xfId="61" applyNumberFormat="1" applyFont="1" applyFill="1" applyBorder="1" applyAlignment="1">
      <alignment horizontal="center" vertical="center"/>
      <protection/>
    </xf>
    <xf numFmtId="0" fontId="38" fillId="25" borderId="21" xfId="62" applyFont="1" applyFill="1" applyBorder="1" applyAlignment="1">
      <alignment horizontal="center" textRotation="90"/>
      <protection/>
    </xf>
    <xf numFmtId="1" fontId="45" fillId="0" borderId="13" xfId="0" applyNumberFormat="1" applyFont="1" applyFill="1" applyBorder="1" applyAlignment="1">
      <alignment horizontal="center" vertical="center"/>
    </xf>
    <xf numFmtId="0" fontId="46" fillId="28" borderId="11" xfId="0" applyFont="1" applyFill="1" applyBorder="1" applyAlignment="1">
      <alignment horizontal="left" vertical="center"/>
    </xf>
    <xf numFmtId="0" fontId="47" fillId="28" borderId="12" xfId="0" applyFont="1" applyFill="1" applyBorder="1" applyAlignment="1">
      <alignment horizontal="left" vertical="center"/>
    </xf>
    <xf numFmtId="1" fontId="48" fillId="28" borderId="12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left" vertical="center"/>
    </xf>
    <xf numFmtId="1" fontId="48" fillId="28" borderId="13" xfId="0" applyNumberFormat="1" applyFont="1" applyFill="1" applyBorder="1" applyAlignment="1">
      <alignment horizontal="center" vertical="center"/>
    </xf>
    <xf numFmtId="2" fontId="37" fillId="0" borderId="13" xfId="0" applyNumberFormat="1" applyFont="1" applyFill="1" applyBorder="1" applyAlignment="1">
      <alignment horizontal="center" vertical="center" wrapText="1"/>
    </xf>
    <xf numFmtId="2" fontId="37" fillId="0" borderId="0" xfId="61" applyNumberFormat="1" applyFont="1" applyFill="1" applyAlignment="1">
      <alignment horizontal="center"/>
      <protection/>
    </xf>
    <xf numFmtId="0" fontId="39" fillId="0" borderId="21" xfId="64" applyFont="1" applyFill="1" applyBorder="1" applyAlignment="1">
      <alignment horizontal="center" textRotation="90"/>
      <protection/>
    </xf>
    <xf numFmtId="0" fontId="33" fillId="0" borderId="21" xfId="64" applyFont="1" applyFill="1" applyBorder="1" applyAlignment="1">
      <alignment horizontal="center" textRotation="90"/>
      <protection/>
    </xf>
    <xf numFmtId="0" fontId="38" fillId="0" borderId="21" xfId="64" applyFont="1" applyFill="1" applyBorder="1" applyAlignment="1">
      <alignment horizontal="center" textRotation="90"/>
      <protection/>
    </xf>
    <xf numFmtId="0" fontId="33" fillId="26" borderId="21" xfId="64" applyFont="1" applyFill="1" applyBorder="1" applyAlignment="1">
      <alignment horizontal="center" textRotation="90"/>
      <protection/>
    </xf>
    <xf numFmtId="0" fontId="38" fillId="25" borderId="21" xfId="64" applyFont="1" applyFill="1" applyBorder="1" applyAlignment="1">
      <alignment horizontal="center" textRotation="90"/>
      <protection/>
    </xf>
    <xf numFmtId="0" fontId="38" fillId="24" borderId="21" xfId="64" applyFont="1" applyFill="1" applyBorder="1" applyAlignment="1">
      <alignment horizontal="center" textRotation="90"/>
      <protection/>
    </xf>
    <xf numFmtId="0" fontId="40" fillId="0" borderId="22" xfId="64" applyFont="1" applyFill="1" applyBorder="1" applyAlignment="1">
      <alignment horizontal="center" textRotation="90" wrapText="1"/>
      <protection/>
    </xf>
    <xf numFmtId="0" fontId="13" fillId="24" borderId="13" xfId="64" applyFont="1" applyFill="1" applyBorder="1" applyAlignment="1">
      <alignment horizontal="center"/>
      <protection/>
    </xf>
    <xf numFmtId="0" fontId="33" fillId="24" borderId="13" xfId="64" applyFont="1" applyFill="1" applyBorder="1" applyAlignment="1">
      <alignment horizontal="center"/>
      <protection/>
    </xf>
    <xf numFmtId="1" fontId="35" fillId="20" borderId="33" xfId="61" applyNumberFormat="1" applyFont="1" applyFill="1" applyBorder="1" applyAlignment="1">
      <alignment horizontal="center" vertical="center"/>
      <protection/>
    </xf>
    <xf numFmtId="0" fontId="36" fillId="20" borderId="0" xfId="60" applyFont="1" applyFill="1" applyAlignment="1">
      <alignment horizontal="center" vertical="center"/>
      <protection/>
    </xf>
    <xf numFmtId="0" fontId="38" fillId="27" borderId="21" xfId="65" applyFont="1" applyFill="1" applyBorder="1" applyAlignment="1">
      <alignment horizontal="center" textRotation="90"/>
      <protection/>
    </xf>
    <xf numFmtId="0" fontId="35" fillId="27" borderId="13" xfId="65" applyFont="1" applyFill="1" applyBorder="1" applyAlignment="1">
      <alignment horizontal="center"/>
      <protection/>
    </xf>
    <xf numFmtId="1" fontId="35" fillId="27" borderId="30" xfId="59" applyNumberFormat="1" applyFont="1" applyFill="1" applyBorder="1" applyAlignment="1">
      <alignment horizontal="center"/>
      <protection/>
    </xf>
    <xf numFmtId="0" fontId="35" fillId="27" borderId="33" xfId="59" applyFont="1" applyFill="1" applyBorder="1" applyAlignment="1">
      <alignment horizontal="center"/>
      <protection/>
    </xf>
    <xf numFmtId="1" fontId="35" fillId="27" borderId="33" xfId="61" applyNumberFormat="1" applyFont="1" applyFill="1" applyBorder="1" applyAlignment="1">
      <alignment horizontal="center" vertical="center"/>
      <protection/>
    </xf>
    <xf numFmtId="1" fontId="35" fillId="27" borderId="36" xfId="61" applyNumberFormat="1" applyFont="1" applyFill="1" applyBorder="1" applyAlignment="1">
      <alignment horizontal="center" vertical="center"/>
      <protection/>
    </xf>
    <xf numFmtId="0" fontId="35" fillId="27" borderId="0" xfId="61" applyFont="1" applyFill="1" applyAlignment="1">
      <alignment horizontal="center"/>
      <protection/>
    </xf>
    <xf numFmtId="0" fontId="35" fillId="27" borderId="13" xfId="59" applyFont="1" applyFill="1" applyBorder="1" applyAlignment="1">
      <alignment horizontal="center"/>
      <protection/>
    </xf>
    <xf numFmtId="0" fontId="11" fillId="24" borderId="10" xfId="65" applyFont="1" applyFill="1" applyBorder="1" applyAlignment="1">
      <alignment horizontal="center" vertical="center"/>
      <protection/>
    </xf>
    <xf numFmtId="1" fontId="35" fillId="24" borderId="32" xfId="61" applyNumberFormat="1" applyFont="1" applyFill="1" applyBorder="1" applyAlignment="1">
      <alignment horizontal="center" vertical="center"/>
      <protection/>
    </xf>
    <xf numFmtId="1" fontId="35" fillId="24" borderId="33" xfId="61" applyNumberFormat="1" applyFont="1" applyFill="1" applyBorder="1" applyAlignment="1">
      <alignment horizontal="center" vertical="center"/>
      <protection/>
    </xf>
    <xf numFmtId="0" fontId="38" fillId="24" borderId="13" xfId="64" applyFont="1" applyFill="1" applyBorder="1" applyAlignment="1">
      <alignment horizontal="center"/>
      <protection/>
    </xf>
    <xf numFmtId="0" fontId="52" fillId="0" borderId="0" xfId="61" applyFont="1" applyFill="1" applyAlignment="1">
      <alignment horizontal="center"/>
      <protection/>
    </xf>
    <xf numFmtId="2" fontId="50" fillId="0" borderId="21" xfId="64" applyNumberFormat="1" applyFont="1" applyFill="1" applyBorder="1" applyAlignment="1">
      <alignment horizontal="center" textRotation="90"/>
      <protection/>
    </xf>
    <xf numFmtId="2" fontId="50" fillId="24" borderId="13" xfId="64" applyNumberFormat="1" applyFont="1" applyFill="1" applyBorder="1" applyAlignment="1">
      <alignment horizontal="center"/>
      <protection/>
    </xf>
    <xf numFmtId="2" fontId="50" fillId="0" borderId="0" xfId="61" applyNumberFormat="1" applyFont="1" applyFill="1" applyAlignment="1">
      <alignment horizontal="center"/>
      <protection/>
    </xf>
    <xf numFmtId="0" fontId="35" fillId="24" borderId="13" xfId="62" applyFont="1" applyFill="1" applyBorder="1" applyAlignment="1">
      <alignment horizontal="center"/>
      <protection/>
    </xf>
    <xf numFmtId="0" fontId="13" fillId="24" borderId="18" xfId="64" applyFont="1" applyFill="1" applyBorder="1" applyAlignment="1">
      <alignment horizontal="center" wrapText="1"/>
      <protection/>
    </xf>
    <xf numFmtId="2" fontId="51" fillId="25" borderId="33" xfId="61" applyNumberFormat="1" applyFont="1" applyFill="1" applyBorder="1" applyAlignment="1">
      <alignment horizontal="center" vertical="center"/>
      <protection/>
    </xf>
    <xf numFmtId="2" fontId="50" fillId="25" borderId="33" xfId="61" applyNumberFormat="1" applyFont="1" applyFill="1" applyBorder="1" applyAlignment="1">
      <alignment horizontal="center" vertical="center"/>
      <protection/>
    </xf>
    <xf numFmtId="1" fontId="50" fillId="25" borderId="33" xfId="61" applyNumberFormat="1" applyFont="1" applyFill="1" applyBorder="1" applyAlignment="1">
      <alignment horizontal="center" vertical="center"/>
      <protection/>
    </xf>
    <xf numFmtId="0" fontId="50" fillId="25" borderId="31" xfId="60" applyFont="1" applyFill="1" applyBorder="1" applyAlignment="1">
      <alignment horizontal="center" vertical="center"/>
      <protection/>
    </xf>
    <xf numFmtId="0" fontId="50" fillId="25" borderId="34" xfId="60" applyFont="1" applyFill="1" applyBorder="1" applyAlignment="1">
      <alignment horizontal="center" vertical="center"/>
      <protection/>
    </xf>
    <xf numFmtId="1" fontId="49" fillId="25" borderId="32" xfId="61" applyNumberFormat="1" applyFont="1" applyFill="1" applyBorder="1" applyAlignment="1">
      <alignment horizontal="center" vertical="center"/>
      <protection/>
    </xf>
    <xf numFmtId="1" fontId="50" fillId="25" borderId="29" xfId="58" applyNumberFormat="1" applyFont="1" applyFill="1" applyBorder="1" applyAlignment="1">
      <alignment horizontal="center" vertical="center"/>
      <protection/>
    </xf>
    <xf numFmtId="1" fontId="50" fillId="25" borderId="30" xfId="58" applyNumberFormat="1" applyFont="1" applyFill="1" applyBorder="1" applyAlignment="1">
      <alignment horizontal="center" vertical="center"/>
      <protection/>
    </xf>
    <xf numFmtId="1" fontId="50" fillId="25" borderId="30" xfId="61" applyNumberFormat="1" applyFont="1" applyFill="1" applyBorder="1" applyAlignment="1">
      <alignment horizontal="center" vertical="center"/>
      <protection/>
    </xf>
    <xf numFmtId="1" fontId="50" fillId="25" borderId="30" xfId="57" applyNumberFormat="1" applyFont="1" applyFill="1" applyBorder="1" applyAlignment="1">
      <alignment horizontal="center" vertical="center"/>
      <protection/>
    </xf>
    <xf numFmtId="1" fontId="50" fillId="25" borderId="30" xfId="59" applyNumberFormat="1" applyFont="1" applyFill="1" applyBorder="1" applyAlignment="1">
      <alignment horizontal="center" vertical="center"/>
      <protection/>
    </xf>
    <xf numFmtId="2" fontId="51" fillId="25" borderId="30" xfId="58" applyNumberFormat="1" applyFont="1" applyFill="1" applyBorder="1" applyAlignment="1">
      <alignment horizontal="center" vertical="center"/>
      <protection/>
    </xf>
    <xf numFmtId="2" fontId="50" fillId="25" borderId="30" xfId="58" applyNumberFormat="1" applyFont="1" applyFill="1" applyBorder="1" applyAlignment="1">
      <alignment horizontal="center" vertical="center"/>
      <protection/>
    </xf>
    <xf numFmtId="0" fontId="49" fillId="25" borderId="32" xfId="58" applyFont="1" applyFill="1" applyBorder="1" applyAlignment="1">
      <alignment horizontal="center" vertical="center"/>
      <protection/>
    </xf>
    <xf numFmtId="0" fontId="50" fillId="25" borderId="33" xfId="58" applyFont="1" applyFill="1" applyBorder="1" applyAlignment="1">
      <alignment horizontal="center" vertical="center"/>
      <protection/>
    </xf>
    <xf numFmtId="0" fontId="50" fillId="25" borderId="33" xfId="57" applyFont="1" applyFill="1" applyBorder="1" applyAlignment="1">
      <alignment horizontal="center" vertical="center"/>
      <protection/>
    </xf>
    <xf numFmtId="0" fontId="50" fillId="25" borderId="33" xfId="59" applyFont="1" applyFill="1" applyBorder="1" applyAlignment="1">
      <alignment horizontal="center" vertical="center"/>
      <protection/>
    </xf>
    <xf numFmtId="2" fontId="51" fillId="25" borderId="33" xfId="58" applyNumberFormat="1" applyFont="1" applyFill="1" applyBorder="1" applyAlignment="1">
      <alignment horizontal="center" vertical="center"/>
      <protection/>
    </xf>
    <xf numFmtId="2" fontId="50" fillId="25" borderId="33" xfId="58" applyNumberFormat="1" applyFont="1" applyFill="1" applyBorder="1" applyAlignment="1">
      <alignment horizontal="center" vertical="center"/>
      <protection/>
    </xf>
    <xf numFmtId="0" fontId="51" fillId="25" borderId="33" xfId="58" applyFont="1" applyFill="1" applyBorder="1" applyAlignment="1">
      <alignment horizontal="center" vertical="center"/>
      <protection/>
    </xf>
    <xf numFmtId="0" fontId="50" fillId="25" borderId="32" xfId="61" applyFont="1" applyFill="1" applyBorder="1" applyAlignment="1">
      <alignment horizontal="center" vertical="center"/>
      <protection/>
    </xf>
    <xf numFmtId="0" fontId="50" fillId="25" borderId="33" xfId="61" applyFont="1" applyFill="1" applyBorder="1" applyAlignment="1">
      <alignment horizontal="center" vertical="center"/>
      <protection/>
    </xf>
    <xf numFmtId="0" fontId="50" fillId="25" borderId="35" xfId="61" applyFont="1" applyFill="1" applyBorder="1" applyAlignment="1">
      <alignment horizontal="center" vertical="center"/>
      <protection/>
    </xf>
    <xf numFmtId="0" fontId="50" fillId="25" borderId="36" xfId="61" applyFont="1" applyFill="1" applyBorder="1" applyAlignment="1">
      <alignment horizontal="center" vertical="center"/>
      <protection/>
    </xf>
    <xf numFmtId="1" fontId="50" fillId="25" borderId="36" xfId="61" applyNumberFormat="1" applyFont="1" applyFill="1" applyBorder="1" applyAlignment="1">
      <alignment horizontal="center" vertical="center"/>
      <protection/>
    </xf>
    <xf numFmtId="2" fontId="51" fillId="25" borderId="36" xfId="61" applyNumberFormat="1" applyFont="1" applyFill="1" applyBorder="1" applyAlignment="1">
      <alignment horizontal="center" vertical="center"/>
      <protection/>
    </xf>
    <xf numFmtId="2" fontId="50" fillId="25" borderId="36" xfId="61" applyNumberFormat="1" applyFont="1" applyFill="1" applyBorder="1" applyAlignment="1">
      <alignment horizontal="center" vertical="center"/>
      <protection/>
    </xf>
    <xf numFmtId="0" fontId="45" fillId="0" borderId="13" xfId="60" applyFont="1" applyFill="1" applyBorder="1" applyAlignment="1">
      <alignment horizontal="center" vertical="center"/>
      <protection/>
    </xf>
    <xf numFmtId="0" fontId="45" fillId="0" borderId="11" xfId="60" applyFont="1" applyFill="1" applyBorder="1" applyAlignment="1">
      <alignment horizontal="left" vertical="center"/>
      <protection/>
    </xf>
    <xf numFmtId="0" fontId="45" fillId="0" borderId="12" xfId="60" applyFont="1" applyFill="1" applyBorder="1" applyAlignment="1">
      <alignment horizontal="left" vertical="center"/>
      <protection/>
    </xf>
    <xf numFmtId="0" fontId="47" fillId="0" borderId="0" xfId="60" applyFont="1" applyFill="1" applyAlignment="1">
      <alignment horizontal="center"/>
      <protection/>
    </xf>
    <xf numFmtId="0" fontId="45" fillId="0" borderId="0" xfId="60" applyFont="1" applyFill="1" applyAlignment="1">
      <alignment horizontal="center"/>
      <protection/>
    </xf>
    <xf numFmtId="0" fontId="45" fillId="0" borderId="0" xfId="60" applyFont="1" applyFill="1" applyAlignment="1">
      <alignment horizontal="left"/>
      <protection/>
    </xf>
    <xf numFmtId="0" fontId="10" fillId="0" borderId="20" xfId="64" applyFont="1" applyFill="1" applyBorder="1" applyAlignment="1">
      <alignment horizontal="center" vertical="center"/>
      <protection/>
    </xf>
    <xf numFmtId="0" fontId="10" fillId="0" borderId="21" xfId="64" applyFont="1" applyFill="1" applyBorder="1" applyAlignment="1">
      <alignment horizontal="center" vertical="center" wrapText="1"/>
      <protection/>
    </xf>
    <xf numFmtId="0" fontId="10" fillId="0" borderId="24" xfId="64" applyFont="1" applyFill="1" applyBorder="1" applyAlignment="1">
      <alignment horizontal="left" vertical="center"/>
      <protection/>
    </xf>
    <xf numFmtId="0" fontId="10" fillId="0" borderId="25" xfId="64" applyFont="1" applyFill="1" applyBorder="1" applyAlignment="1">
      <alignment horizontal="left" vertical="center"/>
      <protection/>
    </xf>
    <xf numFmtId="0" fontId="10" fillId="0" borderId="21" xfId="64" applyFont="1" applyFill="1" applyBorder="1" applyAlignment="1">
      <alignment horizontal="center" vertical="center"/>
      <protection/>
    </xf>
    <xf numFmtId="0" fontId="47" fillId="0" borderId="10" xfId="64" applyFont="1" applyFill="1" applyBorder="1" applyAlignment="1">
      <alignment horizontal="center" vertical="center"/>
      <protection/>
    </xf>
    <xf numFmtId="0" fontId="47" fillId="0" borderId="13" xfId="64" applyFont="1" applyFill="1" applyBorder="1" applyAlignment="1">
      <alignment horizontal="center" vertical="center"/>
      <protection/>
    </xf>
    <xf numFmtId="0" fontId="47" fillId="0" borderId="11" xfId="64" applyFont="1" applyFill="1" applyBorder="1" applyAlignment="1">
      <alignment horizontal="left" vertical="center"/>
      <protection/>
    </xf>
    <xf numFmtId="0" fontId="47" fillId="0" borderId="10" xfId="60" applyFont="1" applyFill="1" applyBorder="1" applyAlignment="1">
      <alignment horizontal="center" vertical="center"/>
      <protection/>
    </xf>
    <xf numFmtId="0" fontId="47" fillId="0" borderId="13" xfId="60" applyFont="1" applyFill="1" applyBorder="1" applyAlignment="1">
      <alignment horizontal="center" vertical="center"/>
      <protection/>
    </xf>
    <xf numFmtId="0" fontId="47" fillId="0" borderId="11" xfId="60" applyFont="1" applyFill="1" applyBorder="1" applyAlignment="1">
      <alignment horizontal="left" vertical="center"/>
      <protection/>
    </xf>
    <xf numFmtId="0" fontId="47" fillId="24" borderId="10" xfId="64" applyFont="1" applyFill="1" applyBorder="1" applyAlignment="1">
      <alignment horizontal="center" vertical="center"/>
      <protection/>
    </xf>
    <xf numFmtId="0" fontId="47" fillId="24" borderId="13" xfId="60" applyFont="1" applyFill="1" applyBorder="1" applyAlignment="1">
      <alignment horizontal="center" vertical="center"/>
      <protection/>
    </xf>
    <xf numFmtId="0" fontId="47" fillId="24" borderId="11" xfId="60" applyFont="1" applyFill="1" applyBorder="1" applyAlignment="1">
      <alignment horizontal="left" vertical="center"/>
      <protection/>
    </xf>
    <xf numFmtId="0" fontId="47" fillId="11" borderId="10" xfId="60" applyFont="1" applyFill="1" applyBorder="1" applyAlignment="1">
      <alignment horizontal="center" vertical="center"/>
      <protection/>
    </xf>
    <xf numFmtId="0" fontId="47" fillId="11" borderId="13" xfId="60" applyFont="1" applyFill="1" applyBorder="1" applyAlignment="1">
      <alignment horizontal="center" vertical="center"/>
      <protection/>
    </xf>
    <xf numFmtId="0" fontId="47" fillId="11" borderId="11" xfId="60" applyFont="1" applyFill="1" applyBorder="1" applyAlignment="1">
      <alignment horizontal="left" vertical="center"/>
      <protection/>
    </xf>
    <xf numFmtId="0" fontId="47" fillId="20" borderId="10" xfId="60" applyFont="1" applyFill="1" applyBorder="1" applyAlignment="1">
      <alignment horizontal="center" vertical="center"/>
      <protection/>
    </xf>
    <xf numFmtId="0" fontId="47" fillId="20" borderId="13" xfId="60" applyFont="1" applyFill="1" applyBorder="1" applyAlignment="1">
      <alignment horizontal="center" vertical="center"/>
      <protection/>
    </xf>
    <xf numFmtId="0" fontId="47" fillId="20" borderId="11" xfId="60" applyFont="1" applyFill="1" applyBorder="1" applyAlignment="1">
      <alignment horizontal="left" vertical="center"/>
      <protection/>
    </xf>
    <xf numFmtId="0" fontId="47" fillId="20" borderId="10" xfId="64" applyFont="1" applyFill="1" applyBorder="1" applyAlignment="1">
      <alignment horizontal="center" vertical="center"/>
      <protection/>
    </xf>
    <xf numFmtId="0" fontId="47" fillId="0" borderId="38" xfId="60" applyFont="1" applyFill="1" applyBorder="1" applyAlignment="1">
      <alignment horizontal="center" vertical="center"/>
      <protection/>
    </xf>
    <xf numFmtId="0" fontId="47" fillId="0" borderId="23" xfId="60" applyFont="1" applyFill="1" applyBorder="1" applyAlignment="1">
      <alignment horizontal="center" vertical="center"/>
      <protection/>
    </xf>
    <xf numFmtId="0" fontId="47" fillId="0" borderId="26" xfId="60" applyFont="1" applyFill="1" applyBorder="1" applyAlignment="1">
      <alignment horizontal="left" vertical="center"/>
      <protection/>
    </xf>
    <xf numFmtId="1" fontId="46" fillId="28" borderId="12" xfId="0" applyNumberFormat="1" applyFont="1" applyFill="1" applyBorder="1" applyAlignment="1">
      <alignment horizontal="center" vertical="center"/>
    </xf>
    <xf numFmtId="0" fontId="47" fillId="0" borderId="0" xfId="60" applyFont="1" applyFill="1" applyAlignment="1">
      <alignment horizontal="left"/>
      <protection/>
    </xf>
    <xf numFmtId="1" fontId="46" fillId="28" borderId="13" xfId="0" applyNumberFormat="1" applyFont="1" applyFill="1" applyBorder="1" applyAlignment="1">
      <alignment horizontal="center" vertical="center"/>
    </xf>
    <xf numFmtId="1" fontId="47" fillId="0" borderId="13" xfId="0" applyNumberFormat="1" applyFont="1" applyFill="1" applyBorder="1" applyAlignment="1">
      <alignment horizontal="center" vertical="center"/>
    </xf>
    <xf numFmtId="0" fontId="10" fillId="0" borderId="12" xfId="64" applyFont="1" applyFill="1" applyBorder="1" applyAlignment="1">
      <alignment horizontal="left" vertical="center"/>
      <protection/>
    </xf>
    <xf numFmtId="0" fontId="10" fillId="0" borderId="12" xfId="60" applyFont="1" applyFill="1" applyBorder="1" applyAlignment="1">
      <alignment horizontal="left" vertical="center"/>
      <protection/>
    </xf>
    <xf numFmtId="0" fontId="10" fillId="24" borderId="12" xfId="60" applyFont="1" applyFill="1" applyBorder="1" applyAlignment="1">
      <alignment horizontal="left" vertical="center"/>
      <protection/>
    </xf>
    <xf numFmtId="0" fontId="10" fillId="11" borderId="12" xfId="60" applyFont="1" applyFill="1" applyBorder="1" applyAlignment="1">
      <alignment horizontal="left" vertical="center"/>
      <protection/>
    </xf>
    <xf numFmtId="0" fontId="10" fillId="20" borderId="12" xfId="60" applyFont="1" applyFill="1" applyBorder="1" applyAlignment="1">
      <alignment horizontal="left" vertical="center"/>
      <protection/>
    </xf>
    <xf numFmtId="0" fontId="10" fillId="0" borderId="27" xfId="60" applyFont="1" applyFill="1" applyBorder="1" applyAlignment="1">
      <alignment horizontal="left" vertical="center"/>
      <protection/>
    </xf>
    <xf numFmtId="0" fontId="10" fillId="28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0" fontId="13" fillId="0" borderId="0" xfId="60" applyFont="1" applyFill="1" applyBorder="1" applyAlignment="1">
      <alignment horizontal="left"/>
      <protection/>
    </xf>
    <xf numFmtId="0" fontId="54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62" applyFont="1" applyFill="1" applyAlignment="1">
      <alignment horizontal="center"/>
      <protection/>
    </xf>
    <xf numFmtId="0" fontId="54" fillId="0" borderId="0" xfId="62" applyFont="1" applyFill="1" applyAlignment="1">
      <alignment horizontal="center"/>
      <protection/>
    </xf>
    <xf numFmtId="0" fontId="54" fillId="0" borderId="0" xfId="0" applyFont="1" applyFill="1" applyAlignment="1">
      <alignment vertical="top"/>
    </xf>
    <xf numFmtId="0" fontId="53" fillId="0" borderId="0" xfId="62" applyFont="1" applyFill="1" applyAlignment="1">
      <alignment horizontal="center"/>
      <protection/>
    </xf>
    <xf numFmtId="0" fontId="45" fillId="0" borderId="0" xfId="0" applyFont="1" applyFill="1" applyAlignment="1">
      <alignment vertical="center"/>
    </xf>
    <xf numFmtId="0" fontId="54" fillId="0" borderId="0" xfId="60" applyFont="1" applyFill="1" applyAlignment="1">
      <alignment horizontal="center"/>
      <protection/>
    </xf>
    <xf numFmtId="0" fontId="53" fillId="0" borderId="0" xfId="0" applyFont="1" applyFill="1" applyBorder="1" applyAlignment="1">
      <alignment vertical="center"/>
    </xf>
    <xf numFmtId="0" fontId="55" fillId="0" borderId="0" xfId="62" applyFont="1" applyFill="1" applyAlignment="1">
      <alignment horizontal="center"/>
      <protection/>
    </xf>
    <xf numFmtId="0" fontId="53" fillId="0" borderId="0" xfId="0" applyFont="1" applyFill="1" applyAlignment="1">
      <alignment vertical="center"/>
    </xf>
    <xf numFmtId="0" fontId="56" fillId="0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58" fillId="0" borderId="0" xfId="62" applyFont="1" applyFill="1">
      <alignment/>
      <protection/>
    </xf>
    <xf numFmtId="0" fontId="45" fillId="0" borderId="0" xfId="0" applyFont="1" applyFill="1" applyBorder="1" applyAlignment="1">
      <alignment vertical="top"/>
    </xf>
    <xf numFmtId="0" fontId="57" fillId="0" borderId="0" xfId="62" applyFont="1" applyFill="1" applyAlignment="1">
      <alignment horizontal="center"/>
      <protection/>
    </xf>
    <xf numFmtId="0" fontId="60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53" fillId="0" borderId="13" xfId="62" applyFont="1" applyFill="1" applyBorder="1" applyAlignment="1">
      <alignment horizontal="center" vertical="center"/>
      <protection/>
    </xf>
    <xf numFmtId="0" fontId="53" fillId="0" borderId="13" xfId="62" applyFont="1" applyFill="1" applyBorder="1" applyAlignment="1">
      <alignment horizontal="center" vertical="center" wrapText="1"/>
      <protection/>
    </xf>
    <xf numFmtId="0" fontId="45" fillId="0" borderId="13" xfId="62" applyFont="1" applyFill="1" applyBorder="1" applyAlignment="1">
      <alignment horizontal="center" vertical="center"/>
      <protection/>
    </xf>
    <xf numFmtId="2" fontId="53" fillId="0" borderId="13" xfId="62" applyNumberFormat="1" applyFont="1" applyFill="1" applyBorder="1" applyAlignment="1">
      <alignment horizontal="center" textRotation="90" wrapText="1"/>
      <protection/>
    </xf>
    <xf numFmtId="0" fontId="55" fillId="0" borderId="13" xfId="62" applyFont="1" applyFill="1" applyBorder="1" applyAlignment="1">
      <alignment horizontal="center" textRotation="90" wrapText="1"/>
      <protection/>
    </xf>
    <xf numFmtId="0" fontId="53" fillId="0" borderId="13" xfId="60" applyFont="1" applyFill="1" applyBorder="1" applyAlignment="1">
      <alignment horizontal="center" textRotation="90" wrapText="1"/>
      <protection/>
    </xf>
    <xf numFmtId="0" fontId="10" fillId="0" borderId="0" xfId="60" applyFont="1" applyFill="1" applyAlignment="1">
      <alignment horizontal="center"/>
      <protection/>
    </xf>
    <xf numFmtId="0" fontId="45" fillId="0" borderId="11" xfId="62" applyFont="1" applyFill="1" applyBorder="1" applyAlignment="1">
      <alignment horizontal="left" vertical="center"/>
      <protection/>
    </xf>
    <xf numFmtId="0" fontId="45" fillId="0" borderId="13" xfId="62" applyFont="1" applyFill="1" applyBorder="1" applyAlignment="1">
      <alignment horizontal="left" vertical="center"/>
      <protection/>
    </xf>
    <xf numFmtId="0" fontId="54" fillId="0" borderId="13" xfId="60" applyFont="1" applyFill="1" applyBorder="1" applyAlignment="1">
      <alignment horizontal="center" vertical="center"/>
      <protection/>
    </xf>
    <xf numFmtId="0" fontId="47" fillId="0" borderId="0" xfId="60" applyFont="1" applyFill="1" applyAlignment="1">
      <alignment horizontal="center" vertical="center"/>
      <protection/>
    </xf>
    <xf numFmtId="0" fontId="45" fillId="0" borderId="13" xfId="60" applyFont="1" applyFill="1" applyBorder="1" applyAlignment="1">
      <alignment horizontal="left" vertical="center"/>
      <protection/>
    </xf>
    <xf numFmtId="0" fontId="45" fillId="0" borderId="39" xfId="60" applyFont="1" applyFill="1" applyBorder="1" applyAlignment="1">
      <alignment horizontal="left" vertical="center"/>
      <protection/>
    </xf>
    <xf numFmtId="0" fontId="54" fillId="0" borderId="39" xfId="60" applyFont="1" applyFill="1" applyBorder="1" applyAlignment="1">
      <alignment horizontal="center" vertical="center"/>
      <protection/>
    </xf>
    <xf numFmtId="0" fontId="47" fillId="0" borderId="39" xfId="60" applyFont="1" applyFill="1" applyBorder="1" applyAlignment="1">
      <alignment horizontal="center" vertical="center"/>
      <protection/>
    </xf>
    <xf numFmtId="0" fontId="45" fillId="0" borderId="0" xfId="60" applyFont="1" applyFill="1" applyBorder="1" applyAlignment="1">
      <alignment horizontal="center" vertical="center"/>
      <protection/>
    </xf>
    <xf numFmtId="0" fontId="45" fillId="0" borderId="0" xfId="60" applyFont="1" applyFill="1" applyBorder="1" applyAlignment="1">
      <alignment horizontal="left" vertical="center"/>
      <protection/>
    </xf>
    <xf numFmtId="0" fontId="55" fillId="0" borderId="0" xfId="62" applyNumberFormat="1" applyFont="1" applyFill="1" applyBorder="1" applyAlignment="1">
      <alignment horizontal="center" vertical="center"/>
      <protection/>
    </xf>
    <xf numFmtId="0" fontId="55" fillId="0" borderId="0" xfId="62" applyNumberFormat="1" applyFont="1" applyFill="1" applyBorder="1" applyAlignment="1">
      <alignment horizontal="center" vertical="center" wrapText="1"/>
      <protection/>
    </xf>
    <xf numFmtId="0" fontId="55" fillId="0" borderId="0" xfId="62" applyFont="1" applyFill="1" applyBorder="1" applyAlignment="1">
      <alignment horizontal="center"/>
      <protection/>
    </xf>
    <xf numFmtId="0" fontId="54" fillId="0" borderId="0" xfId="60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5" fillId="0" borderId="0" xfId="60" applyFont="1" applyFill="1" applyBorder="1" applyAlignment="1">
      <alignment horizontal="left"/>
      <protection/>
    </xf>
    <xf numFmtId="2" fontId="10" fillId="0" borderId="0" xfId="60" applyNumberFormat="1" applyFont="1" applyFill="1" applyAlignment="1">
      <alignment horizontal="center"/>
      <protection/>
    </xf>
    <xf numFmtId="0" fontId="11" fillId="25" borderId="13" xfId="60" applyFont="1" applyFill="1" applyBorder="1" applyAlignment="1">
      <alignment horizontal="center" vertical="center"/>
      <protection/>
    </xf>
    <xf numFmtId="0" fontId="11" fillId="25" borderId="11" xfId="60" applyFont="1" applyFill="1" applyBorder="1" applyAlignment="1">
      <alignment horizontal="left" vertical="center"/>
      <protection/>
    </xf>
    <xf numFmtId="0" fontId="11" fillId="25" borderId="13" xfId="60" applyFont="1" applyFill="1" applyBorder="1" applyAlignment="1">
      <alignment horizontal="left" vertical="center"/>
      <protection/>
    </xf>
    <xf numFmtId="1" fontId="33" fillId="25" borderId="33" xfId="61" applyNumberFormat="1" applyFont="1" applyFill="1" applyBorder="1" applyAlignment="1">
      <alignment horizontal="center"/>
      <protection/>
    </xf>
    <xf numFmtId="1" fontId="33" fillId="25" borderId="34" xfId="61" applyNumberFormat="1" applyFont="1" applyFill="1" applyBorder="1" applyAlignment="1">
      <alignment horizontal="center"/>
      <protection/>
    </xf>
    <xf numFmtId="2" fontId="36" fillId="25" borderId="30" xfId="0" applyNumberFormat="1" applyFont="1" applyFill="1" applyBorder="1" applyAlignment="1">
      <alignment horizontal="center" vertical="center" wrapText="1"/>
    </xf>
    <xf numFmtId="0" fontId="33" fillId="25" borderId="18" xfId="61" applyFont="1" applyFill="1" applyBorder="1" applyAlignment="1">
      <alignment horizontal="center"/>
      <protection/>
    </xf>
    <xf numFmtId="0" fontId="36" fillId="25" borderId="0" xfId="60" applyFont="1" applyFill="1" applyAlignment="1">
      <alignment horizontal="center" vertical="center"/>
      <protection/>
    </xf>
    <xf numFmtId="1" fontId="35" fillId="25" borderId="30" xfId="61" applyNumberFormat="1" applyFont="1" applyFill="1" applyBorder="1" applyAlignment="1">
      <alignment horizontal="center"/>
      <protection/>
    </xf>
    <xf numFmtId="1" fontId="33" fillId="25" borderId="31" xfId="61" applyNumberFormat="1" applyFont="1" applyFill="1" applyBorder="1" applyAlignment="1">
      <alignment horizontal="center"/>
      <protection/>
    </xf>
    <xf numFmtId="1" fontId="33" fillId="25" borderId="36" xfId="61" applyNumberFormat="1" applyFont="1" applyFill="1" applyBorder="1" applyAlignment="1">
      <alignment horizontal="center"/>
      <protection/>
    </xf>
    <xf numFmtId="0" fontId="46" fillId="28" borderId="13" xfId="0" applyFont="1" applyFill="1" applyBorder="1" applyAlignment="1">
      <alignment horizontal="left" vertical="center"/>
    </xf>
    <xf numFmtId="0" fontId="10" fillId="28" borderId="13" xfId="0" applyFont="1" applyFill="1" applyBorder="1" applyAlignment="1">
      <alignment horizontal="left" vertical="center"/>
    </xf>
    <xf numFmtId="1" fontId="35" fillId="25" borderId="40" xfId="61" applyNumberFormat="1" applyFont="1" applyFill="1" applyBorder="1" applyAlignment="1">
      <alignment horizontal="center" vertical="center"/>
      <protection/>
    </xf>
    <xf numFmtId="1" fontId="35" fillId="25" borderId="41" xfId="61" applyNumberFormat="1" applyFont="1" applyFill="1" applyBorder="1" applyAlignment="1">
      <alignment horizontal="center" vertical="center"/>
      <protection/>
    </xf>
    <xf numFmtId="1" fontId="35" fillId="25" borderId="41" xfId="61" applyNumberFormat="1" applyFont="1" applyFill="1" applyBorder="1" applyAlignment="1">
      <alignment horizontal="center"/>
      <protection/>
    </xf>
    <xf numFmtId="1" fontId="33" fillId="25" borderId="42" xfId="61" applyNumberFormat="1" applyFont="1" applyFill="1" applyBorder="1" applyAlignment="1">
      <alignment horizontal="center"/>
      <protection/>
    </xf>
    <xf numFmtId="0" fontId="35" fillId="0" borderId="33" xfId="61" applyFont="1" applyFill="1" applyBorder="1" applyAlignment="1">
      <alignment horizontal="center"/>
      <protection/>
    </xf>
    <xf numFmtId="0" fontId="35" fillId="0" borderId="36" xfId="61" applyFont="1" applyFill="1" applyBorder="1" applyAlignment="1">
      <alignment horizontal="center"/>
      <protection/>
    </xf>
    <xf numFmtId="2" fontId="43" fillId="24" borderId="24" xfId="65" applyNumberFormat="1" applyFont="1" applyFill="1" applyBorder="1" applyAlignment="1">
      <alignment horizontal="center" textRotation="90" wrapText="1"/>
      <protection/>
    </xf>
    <xf numFmtId="1" fontId="13" fillId="24" borderId="11" xfId="65" applyNumberFormat="1" applyFont="1" applyFill="1" applyBorder="1" applyAlignment="1">
      <alignment horizontal="center" wrapText="1"/>
      <protection/>
    </xf>
    <xf numFmtId="1" fontId="50" fillId="25" borderId="43" xfId="61" applyNumberFormat="1" applyFont="1" applyFill="1" applyBorder="1" applyAlignment="1">
      <alignment horizontal="center" vertical="center"/>
      <protection/>
    </xf>
    <xf numFmtId="1" fontId="50" fillId="25" borderId="44" xfId="61" applyNumberFormat="1" applyFont="1" applyFill="1" applyBorder="1" applyAlignment="1">
      <alignment horizontal="center" vertical="center"/>
      <protection/>
    </xf>
    <xf numFmtId="1" fontId="50" fillId="25" borderId="45" xfId="61" applyNumberFormat="1" applyFont="1" applyFill="1" applyBorder="1" applyAlignment="1">
      <alignment horizontal="center" vertical="center"/>
      <protection/>
    </xf>
    <xf numFmtId="2" fontId="49" fillId="25" borderId="46" xfId="0" applyNumberFormat="1" applyFont="1" applyFill="1" applyBorder="1" applyAlignment="1">
      <alignment horizontal="center" vertical="center" wrapText="1"/>
    </xf>
    <xf numFmtId="1" fontId="62" fillId="25" borderId="30" xfId="59" applyNumberFormat="1" applyFont="1" applyFill="1" applyBorder="1" applyAlignment="1">
      <alignment horizontal="center"/>
      <protection/>
    </xf>
    <xf numFmtId="1" fontId="49" fillId="25" borderId="30" xfId="61" applyNumberFormat="1" applyFont="1" applyFill="1" applyBorder="1" applyAlignment="1">
      <alignment horizontal="center"/>
      <protection/>
    </xf>
    <xf numFmtId="1" fontId="62" fillId="25" borderId="30" xfId="61" applyNumberFormat="1" applyFont="1" applyFill="1" applyBorder="1" applyAlignment="1">
      <alignment horizontal="center"/>
      <protection/>
    </xf>
    <xf numFmtId="1" fontId="49" fillId="25" borderId="31" xfId="61" applyNumberFormat="1" applyFont="1" applyFill="1" applyBorder="1" applyAlignment="1">
      <alignment horizontal="center"/>
      <protection/>
    </xf>
    <xf numFmtId="0" fontId="62" fillId="25" borderId="33" xfId="59" applyFont="1" applyFill="1" applyBorder="1" applyAlignment="1">
      <alignment horizontal="center"/>
      <protection/>
    </xf>
    <xf numFmtId="1" fontId="49" fillId="25" borderId="33" xfId="61" applyNumberFormat="1" applyFont="1" applyFill="1" applyBorder="1" applyAlignment="1">
      <alignment horizontal="center"/>
      <protection/>
    </xf>
    <xf numFmtId="1" fontId="62" fillId="25" borderId="33" xfId="61" applyNumberFormat="1" applyFont="1" applyFill="1" applyBorder="1" applyAlignment="1">
      <alignment horizontal="center"/>
      <protection/>
    </xf>
    <xf numFmtId="1" fontId="49" fillId="25" borderId="34" xfId="61" applyNumberFormat="1" applyFont="1" applyFill="1" applyBorder="1" applyAlignment="1">
      <alignment horizontal="center"/>
      <protection/>
    </xf>
    <xf numFmtId="1" fontId="62" fillId="25" borderId="33" xfId="61" applyNumberFormat="1" applyFont="1" applyFill="1" applyBorder="1" applyAlignment="1">
      <alignment horizontal="center" vertical="center"/>
      <protection/>
    </xf>
    <xf numFmtId="1" fontId="49" fillId="25" borderId="33" xfId="61" applyNumberFormat="1" applyFont="1" applyFill="1" applyBorder="1" applyAlignment="1">
      <alignment horizontal="center" vertical="center"/>
      <protection/>
    </xf>
    <xf numFmtId="0" fontId="62" fillId="0" borderId="33" xfId="61" applyFont="1" applyFill="1" applyBorder="1" applyAlignment="1">
      <alignment horizontal="center"/>
      <protection/>
    </xf>
    <xf numFmtId="0" fontId="62" fillId="0" borderId="36" xfId="61" applyFont="1" applyFill="1" applyBorder="1" applyAlignment="1">
      <alignment horizontal="center"/>
      <protection/>
    </xf>
    <xf numFmtId="1" fontId="49" fillId="25" borderId="36" xfId="61" applyNumberFormat="1" applyFont="1" applyFill="1" applyBorder="1" applyAlignment="1">
      <alignment horizontal="center"/>
      <protection/>
    </xf>
    <xf numFmtId="1" fontId="49" fillId="25" borderId="37" xfId="61" applyNumberFormat="1" applyFont="1" applyFill="1" applyBorder="1" applyAlignment="1">
      <alignment horizontal="center"/>
      <protection/>
    </xf>
    <xf numFmtId="0" fontId="64" fillId="0" borderId="21" xfId="65" applyFont="1" applyFill="1" applyBorder="1" applyAlignment="1">
      <alignment horizontal="center" textRotation="90"/>
      <protection/>
    </xf>
    <xf numFmtId="0" fontId="64" fillId="25" borderId="21" xfId="65" applyFont="1" applyFill="1" applyBorder="1" applyAlignment="1">
      <alignment horizontal="center" textRotation="90"/>
      <protection/>
    </xf>
    <xf numFmtId="0" fontId="45" fillId="25" borderId="13" xfId="60" applyFont="1" applyFill="1" applyBorder="1" applyAlignment="1">
      <alignment horizontal="center" vertical="center"/>
      <protection/>
    </xf>
    <xf numFmtId="14" fontId="45" fillId="0" borderId="13" xfId="60" applyNumberFormat="1" applyFont="1" applyFill="1" applyBorder="1" applyAlignment="1">
      <alignment horizontal="center" vertical="center"/>
      <protection/>
    </xf>
    <xf numFmtId="14" fontId="45" fillId="0" borderId="39" xfId="60" applyNumberFormat="1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left"/>
      <protection/>
    </xf>
    <xf numFmtId="0" fontId="59" fillId="0" borderId="0" xfId="0" applyFont="1" applyFill="1" applyAlignment="1">
      <alignment horizontal="center"/>
    </xf>
    <xf numFmtId="1" fontId="33" fillId="25" borderId="43" xfId="61" applyNumberFormat="1" applyFont="1" applyFill="1" applyBorder="1" applyAlignment="1">
      <alignment horizontal="center"/>
      <protection/>
    </xf>
    <xf numFmtId="1" fontId="33" fillId="25" borderId="47" xfId="61" applyNumberFormat="1" applyFont="1" applyFill="1" applyBorder="1" applyAlignment="1">
      <alignment horizontal="center"/>
      <protection/>
    </xf>
    <xf numFmtId="1" fontId="33" fillId="25" borderId="48" xfId="61" applyNumberFormat="1" applyFont="1" applyFill="1" applyBorder="1" applyAlignment="1">
      <alignment horizontal="center"/>
      <protection/>
    </xf>
    <xf numFmtId="1" fontId="33" fillId="25" borderId="49" xfId="61" applyNumberFormat="1" applyFont="1" applyFill="1" applyBorder="1" applyAlignment="1">
      <alignment horizontal="center"/>
      <protection/>
    </xf>
    <xf numFmtId="1" fontId="33" fillId="25" borderId="50" xfId="61" applyNumberFormat="1" applyFont="1" applyFill="1" applyBorder="1" applyAlignment="1">
      <alignment horizontal="center"/>
      <protection/>
    </xf>
    <xf numFmtId="0" fontId="64" fillId="0" borderId="13" xfId="65" applyFont="1" applyFill="1" applyBorder="1" applyAlignment="1">
      <alignment horizontal="center" textRotation="90"/>
      <protection/>
    </xf>
    <xf numFmtId="0" fontId="66" fillId="0" borderId="21" xfId="65" applyFont="1" applyFill="1" applyBorder="1" applyAlignment="1">
      <alignment horizontal="center" textRotation="90"/>
      <protection/>
    </xf>
    <xf numFmtId="0" fontId="66" fillId="25" borderId="21" xfId="65" applyFont="1" applyFill="1" applyBorder="1" applyAlignment="1">
      <alignment horizontal="center" textRotation="90"/>
      <protection/>
    </xf>
    <xf numFmtId="2" fontId="49" fillId="0" borderId="13" xfId="0" applyNumberFormat="1" applyFont="1" applyFill="1" applyBorder="1" applyAlignment="1">
      <alignment horizontal="center" vertical="center"/>
    </xf>
    <xf numFmtId="0" fontId="54" fillId="24" borderId="13" xfId="62" applyFont="1" applyFill="1" applyBorder="1" applyAlignment="1">
      <alignment horizontal="center" vertical="center" wrapText="1"/>
      <protection/>
    </xf>
    <xf numFmtId="0" fontId="55" fillId="24" borderId="13" xfId="60" applyFont="1" applyFill="1" applyBorder="1" applyAlignment="1">
      <alignment horizontal="center" vertical="center" wrapText="1"/>
      <protection/>
    </xf>
    <xf numFmtId="0" fontId="67" fillId="24" borderId="13" xfId="62" applyFont="1" applyFill="1" applyBorder="1" applyAlignment="1">
      <alignment horizontal="center" vertical="center"/>
      <protection/>
    </xf>
    <xf numFmtId="0" fontId="67" fillId="24" borderId="13" xfId="62" applyFont="1" applyFill="1" applyBorder="1" applyAlignment="1">
      <alignment horizontal="center" vertical="center" wrapText="1"/>
      <protection/>
    </xf>
    <xf numFmtId="2" fontId="67" fillId="24" borderId="13" xfId="62" applyNumberFormat="1" applyFont="1" applyFill="1" applyBorder="1" applyAlignment="1">
      <alignment horizontal="center" vertical="center" wrapText="1"/>
      <protection/>
    </xf>
    <xf numFmtId="0" fontId="59" fillId="0" borderId="0" xfId="60" applyFont="1" applyFill="1" applyBorder="1" applyAlignment="1">
      <alignment horizontal="center"/>
      <protection/>
    </xf>
    <xf numFmtId="0" fontId="53" fillId="0" borderId="11" xfId="62" applyFont="1" applyFill="1" applyBorder="1" applyAlignment="1">
      <alignment horizontal="center" vertical="center"/>
      <protection/>
    </xf>
    <xf numFmtId="0" fontId="53" fillId="0" borderId="12" xfId="62" applyFont="1" applyFill="1" applyBorder="1" applyAlignment="1">
      <alignment horizontal="center" vertical="center"/>
      <protection/>
    </xf>
    <xf numFmtId="0" fontId="11" fillId="24" borderId="10" xfId="60" applyFont="1" applyFill="1" applyBorder="1" applyAlignment="1">
      <alignment horizontal="center" vertical="center"/>
      <protection/>
    </xf>
    <xf numFmtId="1" fontId="36" fillId="0" borderId="39" xfId="61" applyNumberFormat="1" applyFont="1" applyFill="1" applyBorder="1" applyAlignment="1">
      <alignment horizontal="center" vertical="center"/>
      <protection/>
    </xf>
    <xf numFmtId="1" fontId="35" fillId="0" borderId="39" xfId="61" applyNumberFormat="1" applyFont="1" applyFill="1" applyBorder="1" applyAlignment="1">
      <alignment horizontal="center" vertical="center"/>
      <protection/>
    </xf>
    <xf numFmtId="1" fontId="35" fillId="0" borderId="39" xfId="61" applyNumberFormat="1" applyFont="1" applyFill="1" applyBorder="1" applyAlignment="1">
      <alignment horizontal="center"/>
      <protection/>
    </xf>
    <xf numFmtId="1" fontId="35" fillId="26" borderId="39" xfId="61" applyNumberFormat="1" applyFont="1" applyFill="1" applyBorder="1" applyAlignment="1">
      <alignment horizontal="center" vertical="center"/>
      <protection/>
    </xf>
    <xf numFmtId="1" fontId="35" fillId="25" borderId="39" xfId="61" applyNumberFormat="1" applyFont="1" applyFill="1" applyBorder="1" applyAlignment="1">
      <alignment horizontal="center" vertical="center"/>
      <protection/>
    </xf>
    <xf numFmtId="2" fontId="37" fillId="0" borderId="39" xfId="0" applyNumberFormat="1" applyFont="1" applyFill="1" applyBorder="1" applyAlignment="1">
      <alignment horizontal="center" vertical="center" wrapText="1"/>
    </xf>
    <xf numFmtId="0" fontId="33" fillId="0" borderId="51" xfId="61" applyFont="1" applyFill="1" applyBorder="1" applyAlignment="1">
      <alignment horizontal="center"/>
      <protection/>
    </xf>
    <xf numFmtId="0" fontId="36" fillId="0" borderId="13" xfId="61" applyFont="1" applyFill="1" applyBorder="1" applyAlignment="1">
      <alignment horizontal="center"/>
      <protection/>
    </xf>
    <xf numFmtId="0" fontId="35" fillId="0" borderId="13" xfId="61" applyFont="1" applyFill="1" applyBorder="1" applyAlignment="1">
      <alignment horizontal="center"/>
      <protection/>
    </xf>
    <xf numFmtId="0" fontId="35" fillId="26" borderId="13" xfId="61" applyFont="1" applyFill="1" applyBorder="1" applyAlignment="1">
      <alignment horizontal="center"/>
      <protection/>
    </xf>
    <xf numFmtId="0" fontId="35" fillId="25" borderId="13" xfId="61" applyFont="1" applyFill="1" applyBorder="1" applyAlignment="1">
      <alignment horizontal="center"/>
      <protection/>
    </xf>
    <xf numFmtId="0" fontId="11" fillId="0" borderId="52" xfId="60" applyFont="1" applyFill="1" applyBorder="1" applyAlignment="1">
      <alignment horizontal="center" vertical="center"/>
      <protection/>
    </xf>
    <xf numFmtId="0" fontId="11" fillId="0" borderId="53" xfId="60" applyFont="1" applyFill="1" applyBorder="1" applyAlignment="1">
      <alignment horizontal="left" vertical="center"/>
      <protection/>
    </xf>
    <xf numFmtId="0" fontId="11" fillId="0" borderId="54" xfId="60" applyFont="1" applyFill="1" applyBorder="1" applyAlignment="1">
      <alignment horizontal="left" vertical="center"/>
      <protection/>
    </xf>
    <xf numFmtId="0" fontId="11" fillId="0" borderId="39" xfId="60" applyFont="1" applyFill="1" applyBorder="1" applyAlignment="1">
      <alignment horizontal="center" vertical="center"/>
      <protection/>
    </xf>
    <xf numFmtId="0" fontId="11" fillId="0" borderId="39" xfId="60" applyFont="1" applyFill="1" applyBorder="1" applyAlignment="1">
      <alignment horizontal="left" vertical="center"/>
      <protection/>
    </xf>
    <xf numFmtId="0" fontId="54" fillId="0" borderId="13" xfId="0" applyFont="1" applyFill="1" applyBorder="1" applyAlignment="1">
      <alignment horizontal="center" vertical="center"/>
    </xf>
    <xf numFmtId="14" fontId="54" fillId="0" borderId="13" xfId="0" applyNumberFormat="1" applyFont="1" applyFill="1" applyBorder="1" applyAlignment="1">
      <alignment horizontal="center" vertical="center"/>
    </xf>
    <xf numFmtId="14" fontId="46" fillId="28" borderId="13" xfId="0" applyNumberFormat="1" applyFont="1" applyFill="1" applyBorder="1" applyAlignment="1">
      <alignment horizontal="center" vertical="center"/>
    </xf>
    <xf numFmtId="0" fontId="46" fillId="25" borderId="13" xfId="0" applyFont="1" applyFill="1" applyBorder="1" applyAlignment="1">
      <alignment horizontal="center" vertical="center"/>
    </xf>
    <xf numFmtId="0" fontId="11" fillId="25" borderId="12" xfId="60" applyFont="1" applyFill="1" applyBorder="1" applyAlignment="1">
      <alignment horizontal="left" vertical="center"/>
      <protection/>
    </xf>
    <xf numFmtId="0" fontId="11" fillId="25" borderId="10" xfId="62" applyFont="1" applyFill="1" applyBorder="1" applyAlignment="1">
      <alignment horizontal="center" vertical="center"/>
      <protection/>
    </xf>
    <xf numFmtId="0" fontId="36" fillId="25" borderId="13" xfId="57" applyFont="1" applyFill="1" applyBorder="1" applyAlignment="1">
      <alignment horizontal="center"/>
      <protection/>
    </xf>
    <xf numFmtId="1" fontId="35" fillId="25" borderId="13" xfId="61" applyNumberFormat="1" applyFont="1" applyFill="1" applyBorder="1" applyAlignment="1">
      <alignment horizontal="center"/>
      <protection/>
    </xf>
    <xf numFmtId="2" fontId="37" fillId="25" borderId="13" xfId="0" applyNumberFormat="1" applyFont="1" applyFill="1" applyBorder="1" applyAlignment="1">
      <alignment horizontal="center" vertical="center" wrapText="1"/>
    </xf>
    <xf numFmtId="0" fontId="48" fillId="28" borderId="13" xfId="0" applyFont="1" applyFill="1" applyBorder="1" applyAlignment="1">
      <alignment horizontal="left" vertical="center"/>
    </xf>
    <xf numFmtId="0" fontId="53" fillId="28" borderId="13" xfId="0" applyFont="1" applyFill="1" applyBorder="1" applyAlignment="1">
      <alignment horizontal="left" vertical="center"/>
    </xf>
    <xf numFmtId="14" fontId="48" fillId="28" borderId="13" xfId="0" applyNumberFormat="1" applyFont="1" applyFill="1" applyBorder="1" applyAlignment="1">
      <alignment horizontal="center" vertical="center"/>
    </xf>
    <xf numFmtId="0" fontId="48" fillId="25" borderId="13" xfId="0" applyFont="1" applyFill="1" applyBorder="1" applyAlignment="1">
      <alignment horizontal="center" vertical="center"/>
    </xf>
    <xf numFmtId="2" fontId="36" fillId="0" borderId="39" xfId="0" applyNumberFormat="1" applyFont="1" applyFill="1" applyBorder="1" applyAlignment="1">
      <alignment horizontal="center" vertical="center" wrapText="1"/>
    </xf>
    <xf numFmtId="1" fontId="33" fillId="0" borderId="41" xfId="61" applyNumberFormat="1" applyFont="1" applyFill="1" applyBorder="1" applyAlignment="1">
      <alignment horizontal="center"/>
      <protection/>
    </xf>
    <xf numFmtId="1" fontId="35" fillId="0" borderId="41" xfId="61" applyNumberFormat="1" applyFont="1" applyFill="1" applyBorder="1" applyAlignment="1">
      <alignment horizontal="center" vertical="center"/>
      <protection/>
    </xf>
    <xf numFmtId="1" fontId="35" fillId="0" borderId="41" xfId="61" applyNumberFormat="1" applyFont="1" applyFill="1" applyBorder="1" applyAlignment="1">
      <alignment horizontal="center"/>
      <protection/>
    </xf>
    <xf numFmtId="1" fontId="33" fillId="0" borderId="42" xfId="61" applyNumberFormat="1" applyFont="1" applyFill="1" applyBorder="1" applyAlignment="1">
      <alignment horizontal="center"/>
      <protection/>
    </xf>
    <xf numFmtId="2" fontId="36" fillId="0" borderId="55" xfId="0" applyNumberFormat="1" applyFont="1" applyFill="1" applyBorder="1" applyAlignment="1">
      <alignment horizontal="center" vertical="center" wrapText="1"/>
    </xf>
    <xf numFmtId="2" fontId="36" fillId="25" borderId="55" xfId="0" applyNumberFormat="1" applyFont="1" applyFill="1" applyBorder="1" applyAlignment="1">
      <alignment horizontal="center" vertical="center" wrapText="1"/>
    </xf>
    <xf numFmtId="0" fontId="33" fillId="0" borderId="13" xfId="61" applyFont="1" applyFill="1" applyBorder="1" applyAlignment="1">
      <alignment horizontal="center"/>
      <protection/>
    </xf>
    <xf numFmtId="2" fontId="36" fillId="25" borderId="13" xfId="0" applyNumberFormat="1" applyFont="1" applyFill="1" applyBorder="1" applyAlignment="1">
      <alignment horizontal="center" vertical="center" wrapText="1"/>
    </xf>
    <xf numFmtId="0" fontId="11" fillId="0" borderId="13" xfId="63" applyFont="1" applyFill="1" applyBorder="1" applyAlignment="1">
      <alignment horizontal="center" vertical="center"/>
      <protection/>
    </xf>
    <xf numFmtId="0" fontId="54" fillId="25" borderId="13" xfId="62" applyFont="1" applyFill="1" applyBorder="1" applyAlignment="1">
      <alignment horizontal="center"/>
      <protection/>
    </xf>
    <xf numFmtId="0" fontId="67" fillId="24" borderId="13" xfId="62" applyFont="1" applyFill="1" applyBorder="1" applyAlignment="1">
      <alignment horizontal="center"/>
      <protection/>
    </xf>
    <xf numFmtId="2" fontId="54" fillId="25" borderId="13" xfId="61" applyNumberFormat="1" applyFont="1" applyFill="1" applyBorder="1" applyAlignment="1">
      <alignment horizontal="center"/>
      <protection/>
    </xf>
    <xf numFmtId="2" fontId="54" fillId="25" borderId="11" xfId="62" applyNumberFormat="1" applyFont="1" applyFill="1" applyBorder="1" applyAlignment="1">
      <alignment horizontal="center" wrapText="1"/>
      <protection/>
    </xf>
    <xf numFmtId="1" fontId="67" fillId="24" borderId="11" xfId="62" applyNumberFormat="1" applyFont="1" applyFill="1" applyBorder="1" applyAlignment="1">
      <alignment horizontal="center" wrapText="1"/>
      <protection/>
    </xf>
    <xf numFmtId="1" fontId="67" fillId="25" borderId="11" xfId="62" applyNumberFormat="1" applyFont="1" applyFill="1" applyBorder="1" applyAlignment="1">
      <alignment horizontal="center" wrapText="1"/>
      <protection/>
    </xf>
    <xf numFmtId="0" fontId="45" fillId="0" borderId="0" xfId="63" applyFont="1" applyFill="1" applyBorder="1" applyAlignment="1">
      <alignment horizontal="center"/>
      <protection/>
    </xf>
    <xf numFmtId="0" fontId="45" fillId="0" borderId="0" xfId="63" applyFont="1" applyFill="1" applyAlignment="1">
      <alignment horizontal="center"/>
      <protection/>
    </xf>
    <xf numFmtId="0" fontId="54" fillId="0" borderId="0" xfId="63" applyFont="1" applyFill="1" applyAlignment="1">
      <alignment horizontal="center"/>
      <protection/>
    </xf>
    <xf numFmtId="0" fontId="45" fillId="0" borderId="0" xfId="63" applyFont="1" applyFill="1" applyAlignment="1">
      <alignment/>
      <protection/>
    </xf>
    <xf numFmtId="0" fontId="53" fillId="0" borderId="0" xfId="63" applyFont="1" applyFill="1" applyAlignment="1">
      <alignment horizontal="center"/>
      <protection/>
    </xf>
    <xf numFmtId="0" fontId="53" fillId="0" borderId="0" xfId="63" applyFont="1" applyFill="1" applyBorder="1" applyAlignment="1">
      <alignment horizontal="center"/>
      <protection/>
    </xf>
    <xf numFmtId="0" fontId="55" fillId="0" borderId="0" xfId="63" applyFont="1" applyFill="1" applyAlignment="1">
      <alignment horizontal="center"/>
      <protection/>
    </xf>
    <xf numFmtId="0" fontId="53" fillId="0" borderId="0" xfId="63" applyFont="1" applyFill="1" applyAlignment="1">
      <alignment/>
      <protection/>
    </xf>
    <xf numFmtId="0" fontId="10" fillId="0" borderId="0" xfId="63" applyFont="1" applyFill="1" applyAlignment="1">
      <alignment horizontal="center"/>
      <protection/>
    </xf>
    <xf numFmtId="0" fontId="47" fillId="0" borderId="0" xfId="63" applyFont="1" applyFill="1" applyAlignment="1">
      <alignment horizontal="center"/>
      <protection/>
    </xf>
    <xf numFmtId="0" fontId="57" fillId="0" borderId="0" xfId="63" applyFont="1" applyFill="1" applyAlignment="1">
      <alignment/>
      <protection/>
    </xf>
    <xf numFmtId="0" fontId="58" fillId="0" borderId="0" xfId="63" applyFont="1" applyFill="1">
      <alignment/>
      <protection/>
    </xf>
    <xf numFmtId="0" fontId="59" fillId="0" borderId="0" xfId="63" applyFont="1" applyFill="1">
      <alignment/>
      <protection/>
    </xf>
    <xf numFmtId="0" fontId="57" fillId="0" borderId="0" xfId="63" applyFont="1" applyFill="1" applyAlignment="1">
      <alignment horizontal="center"/>
      <protection/>
    </xf>
    <xf numFmtId="0" fontId="53" fillId="0" borderId="13" xfId="63" applyFont="1" applyFill="1" applyBorder="1" applyAlignment="1">
      <alignment horizontal="center" vertical="center"/>
      <protection/>
    </xf>
    <xf numFmtId="0" fontId="53" fillId="0" borderId="11" xfId="63" applyFont="1" applyFill="1" applyBorder="1" applyAlignment="1">
      <alignment horizontal="center" vertical="center"/>
      <protection/>
    </xf>
    <xf numFmtId="0" fontId="53" fillId="0" borderId="12" xfId="63" applyFont="1" applyFill="1" applyBorder="1" applyAlignment="1">
      <alignment horizontal="center" vertical="center"/>
      <protection/>
    </xf>
    <xf numFmtId="0" fontId="53" fillId="0" borderId="13" xfId="63" applyFont="1" applyFill="1" applyBorder="1" applyAlignment="1">
      <alignment horizontal="center" vertical="center" wrapText="1"/>
      <protection/>
    </xf>
    <xf numFmtId="0" fontId="55" fillId="0" borderId="13" xfId="63" applyFont="1" applyFill="1" applyBorder="1" applyAlignment="1">
      <alignment horizontal="center" textRotation="90"/>
      <protection/>
    </xf>
    <xf numFmtId="0" fontId="53" fillId="0" borderId="13" xfId="63" applyFont="1" applyFill="1" applyBorder="1" applyAlignment="1">
      <alignment horizontal="center" textRotation="90"/>
      <protection/>
    </xf>
    <xf numFmtId="0" fontId="10" fillId="0" borderId="13" xfId="63" applyFont="1" applyFill="1" applyBorder="1" applyAlignment="1">
      <alignment horizontal="center" textRotation="90"/>
      <protection/>
    </xf>
    <xf numFmtId="0" fontId="63" fillId="0" borderId="13" xfId="63" applyFont="1" applyFill="1" applyBorder="1" applyAlignment="1">
      <alignment horizontal="center" textRotation="90"/>
      <protection/>
    </xf>
    <xf numFmtId="2" fontId="53" fillId="0" borderId="13" xfId="63" applyNumberFormat="1" applyFont="1" applyFill="1" applyBorder="1" applyAlignment="1">
      <alignment horizontal="center" textRotation="90" wrapText="1"/>
      <protection/>
    </xf>
    <xf numFmtId="0" fontId="55" fillId="0" borderId="13" xfId="63" applyFont="1" applyFill="1" applyBorder="1" applyAlignment="1">
      <alignment horizontal="center" textRotation="90" wrapText="1"/>
      <protection/>
    </xf>
    <xf numFmtId="0" fontId="67" fillId="24" borderId="13" xfId="63" applyFont="1" applyFill="1" applyBorder="1" applyAlignment="1">
      <alignment horizontal="center" vertical="center"/>
      <protection/>
    </xf>
    <xf numFmtId="0" fontId="67" fillId="24" borderId="13" xfId="63" applyFont="1" applyFill="1" applyBorder="1" applyAlignment="1">
      <alignment horizontal="center" vertical="center" wrapText="1"/>
      <protection/>
    </xf>
    <xf numFmtId="2" fontId="67" fillId="24" borderId="13" xfId="63" applyNumberFormat="1" applyFont="1" applyFill="1" applyBorder="1" applyAlignment="1">
      <alignment horizontal="center" vertical="center" wrapText="1"/>
      <protection/>
    </xf>
    <xf numFmtId="0" fontId="54" fillId="24" borderId="13" xfId="63" applyFont="1" applyFill="1" applyBorder="1" applyAlignment="1">
      <alignment horizontal="center" vertical="center" wrapText="1"/>
      <protection/>
    </xf>
    <xf numFmtId="0" fontId="45" fillId="0" borderId="13" xfId="63" applyFont="1" applyFill="1" applyBorder="1" applyAlignment="1">
      <alignment horizontal="center" vertical="center"/>
      <protection/>
    </xf>
    <xf numFmtId="0" fontId="45" fillId="0" borderId="11" xfId="63" applyFont="1" applyFill="1" applyBorder="1" applyAlignment="1">
      <alignment horizontal="left" vertical="center"/>
      <protection/>
    </xf>
    <xf numFmtId="0" fontId="45" fillId="0" borderId="12" xfId="63" applyFont="1" applyFill="1" applyBorder="1" applyAlignment="1">
      <alignment horizontal="left" vertical="center"/>
      <protection/>
    </xf>
    <xf numFmtId="0" fontId="45" fillId="0" borderId="13" xfId="63" applyFont="1" applyFill="1" applyBorder="1" applyAlignment="1">
      <alignment horizontal="left" vertical="center"/>
      <protection/>
    </xf>
    <xf numFmtId="1" fontId="49" fillId="0" borderId="13" xfId="63" applyNumberFormat="1" applyFont="1" applyFill="1" applyBorder="1" applyAlignment="1">
      <alignment horizontal="center" vertical="center"/>
      <protection/>
    </xf>
    <xf numFmtId="1" fontId="49" fillId="0" borderId="13" xfId="63" applyNumberFormat="1" applyFont="1" applyFill="1" applyBorder="1" applyAlignment="1">
      <alignment horizontal="center" vertical="center" wrapText="1"/>
      <protection/>
    </xf>
    <xf numFmtId="0" fontId="49" fillId="25" borderId="13" xfId="63" applyFont="1" applyFill="1" applyBorder="1" applyAlignment="1">
      <alignment horizontal="center" vertical="center"/>
      <protection/>
    </xf>
    <xf numFmtId="0" fontId="49" fillId="0" borderId="13" xfId="63" applyNumberFormat="1" applyFont="1" applyFill="1" applyBorder="1" applyAlignment="1">
      <alignment horizontal="center" vertical="center"/>
      <protection/>
    </xf>
    <xf numFmtId="0" fontId="49" fillId="0" borderId="13" xfId="63" applyNumberFormat="1" applyFont="1" applyFill="1" applyBorder="1" applyAlignment="1">
      <alignment horizontal="center" vertical="center" wrapText="1"/>
      <protection/>
    </xf>
    <xf numFmtId="0" fontId="49" fillId="0" borderId="13" xfId="63" applyFont="1" applyFill="1" applyBorder="1" applyAlignment="1">
      <alignment horizontal="center" vertical="center"/>
      <protection/>
    </xf>
    <xf numFmtId="0" fontId="55" fillId="0" borderId="0" xfId="63" applyNumberFormat="1" applyFont="1" applyFill="1" applyBorder="1" applyAlignment="1">
      <alignment horizontal="center" vertical="center"/>
      <protection/>
    </xf>
    <xf numFmtId="0" fontId="55" fillId="0" borderId="0" xfId="63" applyNumberFormat="1" applyFont="1" applyFill="1" applyBorder="1" applyAlignment="1">
      <alignment horizontal="center" vertical="center" wrapText="1"/>
      <protection/>
    </xf>
    <xf numFmtId="0" fontId="55" fillId="0" borderId="0" xfId="63" applyFont="1" applyFill="1" applyBorder="1" applyAlignment="1">
      <alignment horizontal="center"/>
      <protection/>
    </xf>
    <xf numFmtId="2" fontId="55" fillId="0" borderId="0" xfId="63" applyNumberFormat="1" applyFont="1" applyFill="1" applyBorder="1" applyAlignment="1">
      <alignment horizontal="center" vertical="center"/>
      <protection/>
    </xf>
    <xf numFmtId="0" fontId="48" fillId="25" borderId="13" xfId="0" applyFont="1" applyFill="1" applyBorder="1" applyAlignment="1">
      <alignment horizontal="left" vertical="center"/>
    </xf>
    <xf numFmtId="14" fontId="45" fillId="0" borderId="33" xfId="0" applyNumberFormat="1" applyFont="1" applyFill="1" applyBorder="1" applyAlignment="1">
      <alignment horizontal="center" vertical="center"/>
    </xf>
    <xf numFmtId="14" fontId="45" fillId="0" borderId="36" xfId="0" applyNumberFormat="1" applyFont="1" applyFill="1" applyBorder="1" applyAlignment="1">
      <alignment horizontal="center" vertical="center"/>
    </xf>
    <xf numFmtId="1" fontId="67" fillId="24" borderId="13" xfId="62" applyNumberFormat="1" applyFont="1" applyFill="1" applyBorder="1" applyAlignment="1">
      <alignment horizontal="center" vertical="center"/>
      <protection/>
    </xf>
    <xf numFmtId="0" fontId="69" fillId="25" borderId="13" xfId="62" applyFont="1" applyFill="1" applyBorder="1" applyAlignment="1">
      <alignment horizontal="center" vertical="center"/>
      <protection/>
    </xf>
    <xf numFmtId="0" fontId="69" fillId="25" borderId="13" xfId="62" applyFont="1" applyFill="1" applyBorder="1" applyAlignment="1">
      <alignment horizontal="center" vertical="center" wrapText="1"/>
      <protection/>
    </xf>
    <xf numFmtId="1" fontId="69" fillId="25" borderId="13" xfId="62" applyNumberFormat="1" applyFont="1" applyFill="1" applyBorder="1" applyAlignment="1">
      <alignment horizontal="center" vertical="center"/>
      <protection/>
    </xf>
    <xf numFmtId="0" fontId="13" fillId="0" borderId="25" xfId="65" applyFont="1" applyFill="1" applyBorder="1" applyAlignment="1">
      <alignment horizontal="left" vertical="center"/>
      <protection/>
    </xf>
    <xf numFmtId="0" fontId="13" fillId="0" borderId="12" xfId="65" applyFont="1" applyFill="1" applyBorder="1" applyAlignment="1">
      <alignment horizontal="left" vertical="center"/>
      <protection/>
    </xf>
    <xf numFmtId="0" fontId="13" fillId="0" borderId="12" xfId="60" applyFont="1" applyFill="1" applyBorder="1" applyAlignment="1">
      <alignment horizontal="left" vertical="center"/>
      <protection/>
    </xf>
    <xf numFmtId="0" fontId="13" fillId="25" borderId="12" xfId="60" applyFont="1" applyFill="1" applyBorder="1" applyAlignment="1">
      <alignment horizontal="left" vertical="center"/>
      <protection/>
    </xf>
    <xf numFmtId="0" fontId="13" fillId="0" borderId="54" xfId="60" applyFont="1" applyFill="1" applyBorder="1" applyAlignment="1">
      <alignment horizontal="left" vertical="center"/>
      <protection/>
    </xf>
    <xf numFmtId="0" fontId="38" fillId="0" borderId="13" xfId="65" applyFont="1" applyFill="1" applyBorder="1" applyAlignment="1">
      <alignment horizontal="center" textRotation="90"/>
      <protection/>
    </xf>
    <xf numFmtId="0" fontId="63" fillId="0" borderId="21" xfId="65" applyFont="1" applyFill="1" applyBorder="1" applyAlignment="1">
      <alignment horizontal="center" textRotation="90"/>
      <protection/>
    </xf>
    <xf numFmtId="0" fontId="63" fillId="25" borderId="21" xfId="65" applyFont="1" applyFill="1" applyBorder="1" applyAlignment="1">
      <alignment horizontal="center" textRotation="90"/>
      <protection/>
    </xf>
    <xf numFmtId="0" fontId="55" fillId="0" borderId="13" xfId="60" applyFont="1" applyFill="1" applyBorder="1" applyAlignment="1">
      <alignment horizontal="center" vertical="center"/>
      <protection/>
    </xf>
    <xf numFmtId="0" fontId="54" fillId="0" borderId="0" xfId="62" applyFont="1" applyFill="1" applyAlignment="1">
      <alignment/>
      <protection/>
    </xf>
    <xf numFmtId="1" fontId="33" fillId="25" borderId="29" xfId="59" applyNumberFormat="1" applyFont="1" applyFill="1" applyBorder="1" applyAlignment="1">
      <alignment horizontal="center"/>
      <protection/>
    </xf>
    <xf numFmtId="0" fontId="33" fillId="25" borderId="32" xfId="59" applyFont="1" applyFill="1" applyBorder="1" applyAlignment="1">
      <alignment horizontal="center"/>
      <protection/>
    </xf>
    <xf numFmtId="1" fontId="33" fillId="25" borderId="32" xfId="61" applyNumberFormat="1" applyFont="1" applyFill="1" applyBorder="1" applyAlignment="1">
      <alignment horizontal="center" vertical="center"/>
      <protection/>
    </xf>
    <xf numFmtId="0" fontId="45" fillId="24" borderId="11" xfId="60" applyFont="1" applyFill="1" applyBorder="1" applyAlignment="1">
      <alignment horizontal="left" vertical="center"/>
      <protection/>
    </xf>
    <xf numFmtId="0" fontId="45" fillId="24" borderId="13" xfId="60" applyFont="1" applyFill="1" applyBorder="1" applyAlignment="1">
      <alignment horizontal="center" vertical="center"/>
      <protection/>
    </xf>
    <xf numFmtId="1" fontId="33" fillId="25" borderId="30" xfId="61" applyNumberFormat="1" applyFont="1" applyFill="1" applyBorder="1" applyAlignment="1">
      <alignment horizontal="center"/>
      <protection/>
    </xf>
    <xf numFmtId="1" fontId="33" fillId="25" borderId="41" xfId="61" applyNumberFormat="1" applyFont="1" applyFill="1" applyBorder="1" applyAlignment="1">
      <alignment horizontal="center"/>
      <protection/>
    </xf>
    <xf numFmtId="0" fontId="33" fillId="25" borderId="13" xfId="61" applyFont="1" applyFill="1" applyBorder="1" applyAlignment="1">
      <alignment horizontal="center"/>
      <protection/>
    </xf>
    <xf numFmtId="0" fontId="33" fillId="25" borderId="0" xfId="61" applyFont="1" applyFill="1" applyAlignment="1">
      <alignment horizontal="center"/>
      <protection/>
    </xf>
    <xf numFmtId="0" fontId="45" fillId="4" borderId="13" xfId="60" applyFont="1" applyFill="1" applyBorder="1" applyAlignment="1">
      <alignment horizontal="center" vertical="center"/>
      <protection/>
    </xf>
    <xf numFmtId="2" fontId="49" fillId="4" borderId="13" xfId="0" applyNumberFormat="1" applyFont="1" applyFill="1" applyBorder="1" applyAlignment="1">
      <alignment horizontal="center" vertical="center"/>
    </xf>
    <xf numFmtId="0" fontId="55" fillId="4" borderId="13" xfId="60" applyFont="1" applyFill="1" applyBorder="1" applyAlignment="1">
      <alignment horizontal="center" vertical="center"/>
      <protection/>
    </xf>
    <xf numFmtId="1" fontId="47" fillId="4" borderId="13" xfId="0" applyNumberFormat="1" applyFont="1" applyFill="1" applyBorder="1" applyAlignment="1">
      <alignment horizontal="center" vertical="center"/>
    </xf>
    <xf numFmtId="0" fontId="47" fillId="4" borderId="0" xfId="60" applyFont="1" applyFill="1" applyAlignment="1">
      <alignment horizontal="center" vertical="center"/>
      <protection/>
    </xf>
    <xf numFmtId="0" fontId="45" fillId="26" borderId="13" xfId="60" applyFont="1" applyFill="1" applyBorder="1" applyAlignment="1">
      <alignment horizontal="center" vertical="center"/>
      <protection/>
    </xf>
    <xf numFmtId="2" fontId="49" fillId="26" borderId="13" xfId="0" applyNumberFormat="1" applyFont="1" applyFill="1" applyBorder="1" applyAlignment="1">
      <alignment horizontal="center" vertical="center"/>
    </xf>
    <xf numFmtId="0" fontId="47" fillId="26" borderId="0" xfId="60" applyFont="1" applyFill="1" applyAlignment="1">
      <alignment horizontal="center" vertical="center"/>
      <protection/>
    </xf>
    <xf numFmtId="0" fontId="47" fillId="26" borderId="13" xfId="60" applyFont="1" applyFill="1" applyBorder="1" applyAlignment="1">
      <alignment horizontal="center" vertical="center"/>
      <protection/>
    </xf>
    <xf numFmtId="0" fontId="54" fillId="0" borderId="0" xfId="63" applyFont="1" applyFill="1" applyAlignment="1">
      <alignment/>
      <protection/>
    </xf>
    <xf numFmtId="1" fontId="67" fillId="24" borderId="13" xfId="63" applyNumberFormat="1" applyFont="1" applyFill="1" applyBorder="1" applyAlignment="1">
      <alignment horizontal="center" vertical="center"/>
      <protection/>
    </xf>
    <xf numFmtId="0" fontId="69" fillId="25" borderId="13" xfId="63" applyFont="1" applyFill="1" applyBorder="1" applyAlignment="1">
      <alignment horizontal="center" vertical="center"/>
      <protection/>
    </xf>
    <xf numFmtId="0" fontId="69" fillId="25" borderId="13" xfId="63" applyFont="1" applyFill="1" applyBorder="1" applyAlignment="1">
      <alignment horizontal="center" vertical="center" wrapText="1"/>
      <protection/>
    </xf>
    <xf numFmtId="1" fontId="69" fillId="25" borderId="13" xfId="63" applyNumberFormat="1" applyFont="1" applyFill="1" applyBorder="1" applyAlignment="1">
      <alignment horizontal="center" vertical="center"/>
      <protection/>
    </xf>
    <xf numFmtId="0" fontId="45" fillId="26" borderId="11" xfId="60" applyFont="1" applyFill="1" applyBorder="1" applyAlignment="1">
      <alignment horizontal="left" vertical="center"/>
      <protection/>
    </xf>
    <xf numFmtId="0" fontId="45" fillId="26" borderId="12" xfId="60" applyFont="1" applyFill="1" applyBorder="1" applyAlignment="1">
      <alignment horizontal="left" vertical="center"/>
      <protection/>
    </xf>
    <xf numFmtId="0" fontId="11" fillId="26" borderId="13" xfId="60" applyFont="1" applyFill="1" applyBorder="1" applyAlignment="1">
      <alignment horizontal="center" vertical="center"/>
      <protection/>
    </xf>
    <xf numFmtId="0" fontId="45" fillId="26" borderId="13" xfId="60" applyFont="1" applyFill="1" applyBorder="1" applyAlignment="1">
      <alignment horizontal="left" vertical="center"/>
      <protection/>
    </xf>
    <xf numFmtId="0" fontId="69" fillId="26" borderId="13" xfId="63" applyFont="1" applyFill="1" applyBorder="1" applyAlignment="1">
      <alignment horizontal="center" vertical="center"/>
      <protection/>
    </xf>
    <xf numFmtId="0" fontId="69" fillId="26" borderId="13" xfId="63" applyFont="1" applyFill="1" applyBorder="1" applyAlignment="1">
      <alignment horizontal="center" vertical="center" wrapText="1"/>
      <protection/>
    </xf>
    <xf numFmtId="1" fontId="69" fillId="26" borderId="13" xfId="63" applyNumberFormat="1" applyFont="1" applyFill="1" applyBorder="1" applyAlignment="1">
      <alignment horizontal="center" vertical="center"/>
      <protection/>
    </xf>
    <xf numFmtId="0" fontId="55" fillId="26" borderId="13" xfId="60" applyFont="1" applyFill="1" applyBorder="1" applyAlignment="1">
      <alignment horizontal="center" vertical="center"/>
      <protection/>
    </xf>
    <xf numFmtId="0" fontId="45" fillId="26" borderId="13" xfId="63" applyFont="1" applyFill="1" applyBorder="1" applyAlignment="1">
      <alignment horizontal="center" vertical="center"/>
      <protection/>
    </xf>
    <xf numFmtId="0" fontId="46" fillId="29" borderId="11" xfId="0" applyFont="1" applyFill="1" applyBorder="1" applyAlignment="1">
      <alignment horizontal="left" vertical="center"/>
    </xf>
    <xf numFmtId="0" fontId="47" fillId="29" borderId="12" xfId="0" applyFont="1" applyFill="1" applyBorder="1" applyAlignment="1">
      <alignment horizontal="left" vertical="center"/>
    </xf>
    <xf numFmtId="1" fontId="48" fillId="29" borderId="13" xfId="0" applyNumberFormat="1" applyFont="1" applyFill="1" applyBorder="1" applyAlignment="1">
      <alignment horizontal="center" vertical="center"/>
    </xf>
    <xf numFmtId="14" fontId="48" fillId="29" borderId="13" xfId="0" applyNumberFormat="1" applyFont="1" applyFill="1" applyBorder="1" applyAlignment="1">
      <alignment horizontal="center" vertical="center"/>
    </xf>
    <xf numFmtId="0" fontId="48" fillId="26" borderId="13" xfId="0" applyFont="1" applyFill="1" applyBorder="1" applyAlignment="1">
      <alignment horizontal="center" vertical="center"/>
    </xf>
    <xf numFmtId="0" fontId="45" fillId="7" borderId="13" xfId="60" applyFont="1" applyFill="1" applyBorder="1" applyAlignment="1">
      <alignment horizontal="center" vertical="center"/>
      <protection/>
    </xf>
    <xf numFmtId="0" fontId="45" fillId="7" borderId="11" xfId="60" applyFont="1" applyFill="1" applyBorder="1" applyAlignment="1">
      <alignment horizontal="left" vertical="center"/>
      <protection/>
    </xf>
    <xf numFmtId="0" fontId="45" fillId="7" borderId="12" xfId="60" applyFont="1" applyFill="1" applyBorder="1" applyAlignment="1">
      <alignment horizontal="left" vertical="center"/>
      <protection/>
    </xf>
    <xf numFmtId="0" fontId="45" fillId="7" borderId="13" xfId="60" applyFont="1" applyFill="1" applyBorder="1" applyAlignment="1">
      <alignment horizontal="left" vertical="center"/>
      <protection/>
    </xf>
    <xf numFmtId="0" fontId="69" fillId="7" borderId="13" xfId="63" applyFont="1" applyFill="1" applyBorder="1" applyAlignment="1">
      <alignment horizontal="center" vertical="center"/>
      <protection/>
    </xf>
    <xf numFmtId="0" fontId="69" fillId="7" borderId="13" xfId="63" applyFont="1" applyFill="1" applyBorder="1" applyAlignment="1">
      <alignment horizontal="center" vertical="center" wrapText="1"/>
      <protection/>
    </xf>
    <xf numFmtId="1" fontId="69" fillId="7" borderId="13" xfId="63" applyNumberFormat="1" applyFont="1" applyFill="1" applyBorder="1" applyAlignment="1">
      <alignment horizontal="center" vertical="center"/>
      <protection/>
    </xf>
    <xf numFmtId="2" fontId="49" fillId="7" borderId="13" xfId="0" applyNumberFormat="1" applyFont="1" applyFill="1" applyBorder="1" applyAlignment="1">
      <alignment horizontal="center" vertical="center"/>
    </xf>
    <xf numFmtId="0" fontId="55" fillId="7" borderId="13" xfId="60" applyFont="1" applyFill="1" applyBorder="1" applyAlignment="1">
      <alignment horizontal="center" vertical="center"/>
      <protection/>
    </xf>
    <xf numFmtId="0" fontId="47" fillId="7" borderId="13" xfId="60" applyFont="1" applyFill="1" applyBorder="1" applyAlignment="1">
      <alignment horizontal="center" vertical="center"/>
      <protection/>
    </xf>
    <xf numFmtId="0" fontId="47" fillId="7" borderId="0" xfId="60" applyFont="1" applyFill="1" applyAlignment="1">
      <alignment horizontal="center" vertical="center"/>
      <protection/>
    </xf>
    <xf numFmtId="0" fontId="45" fillId="7" borderId="33" xfId="60" applyFont="1" applyFill="1" applyBorder="1" applyAlignment="1">
      <alignment horizontal="center" vertical="center"/>
      <protection/>
    </xf>
    <xf numFmtId="0" fontId="11" fillId="7" borderId="13" xfId="60" applyFont="1" applyFill="1" applyBorder="1" applyAlignment="1">
      <alignment horizontal="center" vertical="center"/>
      <protection/>
    </xf>
    <xf numFmtId="14" fontId="45" fillId="7" borderId="13" xfId="0" applyNumberFormat="1" applyFont="1" applyFill="1" applyBorder="1" applyAlignment="1">
      <alignment horizontal="center" vertical="center"/>
    </xf>
    <xf numFmtId="1" fontId="35" fillId="27" borderId="33" xfId="61" applyNumberFormat="1" applyFont="1" applyFill="1" applyBorder="1" applyAlignment="1">
      <alignment horizontal="center"/>
      <protection/>
    </xf>
    <xf numFmtId="1" fontId="33" fillId="27" borderId="33" xfId="61" applyNumberFormat="1" applyFont="1" applyFill="1" applyBorder="1" applyAlignment="1">
      <alignment horizontal="center"/>
      <protection/>
    </xf>
    <xf numFmtId="1" fontId="35" fillId="27" borderId="30" xfId="61" applyNumberFormat="1" applyFont="1" applyFill="1" applyBorder="1" applyAlignment="1">
      <alignment horizontal="center"/>
      <protection/>
    </xf>
    <xf numFmtId="0" fontId="51" fillId="25" borderId="13" xfId="63" applyFont="1" applyFill="1" applyBorder="1" applyAlignment="1">
      <alignment horizontal="center" vertical="center"/>
      <protection/>
    </xf>
    <xf numFmtId="0" fontId="51" fillId="25" borderId="13" xfId="63" applyFont="1" applyFill="1" applyBorder="1" applyAlignment="1">
      <alignment horizontal="center" vertical="center" wrapText="1"/>
      <protection/>
    </xf>
    <xf numFmtId="1" fontId="51" fillId="25" borderId="13" xfId="63" applyNumberFormat="1" applyFont="1" applyFill="1" applyBorder="1" applyAlignment="1">
      <alignment horizontal="center" vertical="center"/>
      <protection/>
    </xf>
    <xf numFmtId="2" fontId="73" fillId="25" borderId="13" xfId="0" applyNumberFormat="1" applyFont="1" applyFill="1" applyBorder="1" applyAlignment="1">
      <alignment horizontal="center" vertical="center"/>
    </xf>
    <xf numFmtId="0" fontId="67" fillId="25" borderId="13" xfId="60" applyFont="1" applyFill="1" applyBorder="1" applyAlignment="1">
      <alignment horizontal="center" vertical="center"/>
      <protection/>
    </xf>
    <xf numFmtId="0" fontId="74" fillId="25" borderId="13" xfId="63" applyFont="1" applyFill="1" applyBorder="1" applyAlignment="1">
      <alignment horizontal="center" vertical="center"/>
      <protection/>
    </xf>
    <xf numFmtId="0" fontId="74" fillId="25" borderId="11" xfId="60" applyFont="1" applyFill="1" applyBorder="1" applyAlignment="1">
      <alignment horizontal="left" vertical="center"/>
      <protection/>
    </xf>
    <xf numFmtId="0" fontId="74" fillId="25" borderId="12" xfId="60" applyFont="1" applyFill="1" applyBorder="1" applyAlignment="1">
      <alignment horizontal="left" vertical="center"/>
      <protection/>
    </xf>
    <xf numFmtId="0" fontId="75" fillId="25" borderId="13" xfId="60" applyFont="1" applyFill="1" applyBorder="1" applyAlignment="1">
      <alignment horizontal="center" vertical="center"/>
      <protection/>
    </xf>
    <xf numFmtId="0" fontId="74" fillId="25" borderId="13" xfId="60" applyFont="1" applyFill="1" applyBorder="1" applyAlignment="1">
      <alignment horizontal="center" vertical="center"/>
      <protection/>
    </xf>
    <xf numFmtId="0" fontId="74" fillId="25" borderId="13" xfId="60" applyFont="1" applyFill="1" applyBorder="1" applyAlignment="1">
      <alignment horizontal="left" vertical="center"/>
      <protection/>
    </xf>
    <xf numFmtId="0" fontId="72" fillId="25" borderId="13" xfId="60" applyFont="1" applyFill="1" applyBorder="1" applyAlignment="1">
      <alignment horizontal="center" vertical="center"/>
      <protection/>
    </xf>
    <xf numFmtId="0" fontId="72" fillId="25" borderId="0" xfId="60" applyFont="1" applyFill="1" applyAlignment="1">
      <alignment horizontal="center" vertical="center"/>
      <protection/>
    </xf>
    <xf numFmtId="14" fontId="74" fillId="25" borderId="13" xfId="0" applyNumberFormat="1" applyFont="1" applyFill="1" applyBorder="1" applyAlignment="1">
      <alignment horizontal="center" vertical="center"/>
    </xf>
    <xf numFmtId="0" fontId="76" fillId="4" borderId="13" xfId="60" applyFont="1" applyFill="1" applyBorder="1" applyAlignment="1">
      <alignment horizontal="center" vertical="center"/>
      <protection/>
    </xf>
    <xf numFmtId="0" fontId="76" fillId="4" borderId="11" xfId="60" applyFont="1" applyFill="1" applyBorder="1" applyAlignment="1">
      <alignment horizontal="left" vertical="center"/>
      <protection/>
    </xf>
    <xf numFmtId="0" fontId="76" fillId="4" borderId="12" xfId="60" applyFont="1" applyFill="1" applyBorder="1" applyAlignment="1">
      <alignment horizontal="left" vertical="center"/>
      <protection/>
    </xf>
    <xf numFmtId="0" fontId="77" fillId="4" borderId="13" xfId="60" applyFont="1" applyFill="1" applyBorder="1" applyAlignment="1">
      <alignment horizontal="center" vertical="center"/>
      <protection/>
    </xf>
    <xf numFmtId="0" fontId="76" fillId="4" borderId="36" xfId="60" applyFont="1" applyFill="1" applyBorder="1" applyAlignment="1">
      <alignment horizontal="center" vertical="center"/>
      <protection/>
    </xf>
    <xf numFmtId="0" fontId="76" fillId="4" borderId="39" xfId="60" applyFont="1" applyFill="1" applyBorder="1" applyAlignment="1">
      <alignment horizontal="left" vertical="center"/>
      <protection/>
    </xf>
    <xf numFmtId="0" fontId="69" fillId="4" borderId="13" xfId="63" applyFont="1" applyFill="1" applyBorder="1" applyAlignment="1">
      <alignment horizontal="center" vertical="center"/>
      <protection/>
    </xf>
    <xf numFmtId="0" fontId="69" fillId="4" borderId="13" xfId="63" applyFont="1" applyFill="1" applyBorder="1" applyAlignment="1">
      <alignment horizontal="center" vertical="center" wrapText="1"/>
      <protection/>
    </xf>
    <xf numFmtId="1" fontId="69" fillId="4" borderId="13" xfId="63" applyNumberFormat="1" applyFont="1" applyFill="1" applyBorder="1" applyAlignment="1">
      <alignment horizontal="center" vertical="center"/>
      <protection/>
    </xf>
    <xf numFmtId="2" fontId="70" fillId="4" borderId="13" xfId="0" applyNumberFormat="1" applyFont="1" applyFill="1" applyBorder="1" applyAlignment="1">
      <alignment horizontal="center" vertical="center"/>
    </xf>
    <xf numFmtId="0" fontId="66" fillId="4" borderId="13" xfId="60" applyFont="1" applyFill="1" applyBorder="1" applyAlignment="1">
      <alignment horizontal="center" vertical="center"/>
      <protection/>
    </xf>
    <xf numFmtId="0" fontId="71" fillId="4" borderId="13" xfId="60" applyFont="1" applyFill="1" applyBorder="1" applyAlignment="1">
      <alignment horizontal="center" vertical="center"/>
      <protection/>
    </xf>
    <xf numFmtId="0" fontId="71" fillId="4" borderId="0" xfId="60" applyFont="1" applyFill="1" applyAlignment="1">
      <alignment horizontal="center" vertical="center"/>
      <protection/>
    </xf>
    <xf numFmtId="1" fontId="35" fillId="27" borderId="13" xfId="61" applyNumberFormat="1" applyFont="1" applyFill="1" applyBorder="1" applyAlignment="1">
      <alignment horizontal="center"/>
      <protection/>
    </xf>
    <xf numFmtId="1" fontId="35" fillId="27" borderId="32" xfId="61" applyNumberFormat="1" applyFont="1" applyFill="1" applyBorder="1" applyAlignment="1">
      <alignment horizontal="center" vertical="center"/>
      <protection/>
    </xf>
    <xf numFmtId="0" fontId="45" fillId="4" borderId="11" xfId="60" applyFont="1" applyFill="1" applyBorder="1" applyAlignment="1">
      <alignment horizontal="left" vertical="center"/>
      <protection/>
    </xf>
    <xf numFmtId="0" fontId="45" fillId="4" borderId="12" xfId="60" applyFont="1" applyFill="1" applyBorder="1" applyAlignment="1">
      <alignment horizontal="left" vertical="center"/>
      <protection/>
    </xf>
    <xf numFmtId="0" fontId="11" fillId="4" borderId="39" xfId="60" applyFont="1" applyFill="1" applyBorder="1" applyAlignment="1">
      <alignment horizontal="center" vertical="center"/>
      <protection/>
    </xf>
    <xf numFmtId="0" fontId="45" fillId="4" borderId="13" xfId="60" applyFont="1" applyFill="1" applyBorder="1" applyAlignment="1">
      <alignment horizontal="left" vertical="center"/>
      <protection/>
    </xf>
    <xf numFmtId="0" fontId="47" fillId="4" borderId="13" xfId="60" applyFont="1" applyFill="1" applyBorder="1" applyAlignment="1">
      <alignment horizontal="center" vertical="center"/>
      <protection/>
    </xf>
    <xf numFmtId="0" fontId="58" fillId="0" borderId="0" xfId="0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horizontal="center"/>
    </xf>
    <xf numFmtId="0" fontId="53" fillId="0" borderId="12" xfId="62" applyFont="1" applyFill="1" applyBorder="1" applyAlignment="1">
      <alignment horizontal="left" vertical="center"/>
      <protection/>
    </xf>
    <xf numFmtId="0" fontId="53" fillId="0" borderId="12" xfId="60" applyFont="1" applyFill="1" applyBorder="1" applyAlignment="1">
      <alignment horizontal="left" vertical="center"/>
      <protection/>
    </xf>
    <xf numFmtId="0" fontId="53" fillId="24" borderId="12" xfId="60" applyFont="1" applyFill="1" applyBorder="1" applyAlignment="1">
      <alignment horizontal="left" vertical="center"/>
      <protection/>
    </xf>
    <xf numFmtId="0" fontId="53" fillId="0" borderId="0" xfId="60" applyFont="1" applyFill="1" applyBorder="1" applyAlignment="1">
      <alignment horizontal="left" vertical="center"/>
      <protection/>
    </xf>
    <xf numFmtId="0" fontId="53" fillId="0" borderId="0" xfId="60" applyFont="1" applyFill="1" applyBorder="1" applyAlignment="1">
      <alignment horizontal="left"/>
      <protection/>
    </xf>
    <xf numFmtId="0" fontId="10" fillId="0" borderId="0" xfId="60" applyFont="1" applyFill="1" applyBorder="1" applyAlignment="1">
      <alignment horizontal="left"/>
      <protection/>
    </xf>
    <xf numFmtId="0" fontId="55" fillId="0" borderId="56" xfId="62" applyFont="1" applyFill="1" applyBorder="1" applyAlignment="1">
      <alignment horizontal="center" textRotation="90"/>
      <protection/>
    </xf>
    <xf numFmtId="0" fontId="53" fillId="0" borderId="56" xfId="62" applyFont="1" applyFill="1" applyBorder="1" applyAlignment="1">
      <alignment horizontal="center" textRotation="90"/>
      <protection/>
    </xf>
    <xf numFmtId="0" fontId="10" fillId="0" borderId="56" xfId="62" applyFont="1" applyFill="1" applyBorder="1" applyAlignment="1">
      <alignment horizontal="center" textRotation="90"/>
      <protection/>
    </xf>
    <xf numFmtId="0" fontId="63" fillId="0" borderId="56" xfId="65" applyFont="1" applyFill="1" applyBorder="1" applyAlignment="1">
      <alignment horizontal="center" textRotation="90"/>
      <protection/>
    </xf>
    <xf numFmtId="0" fontId="63" fillId="25" borderId="56" xfId="65" applyFont="1" applyFill="1" applyBorder="1" applyAlignment="1">
      <alignment horizontal="center" textRotation="90"/>
      <protection/>
    </xf>
    <xf numFmtId="0" fontId="63" fillId="0" borderId="56" xfId="62" applyFont="1" applyFill="1" applyBorder="1" applyAlignment="1">
      <alignment horizontal="center" textRotation="90"/>
      <protection/>
    </xf>
    <xf numFmtId="0" fontId="64" fillId="0" borderId="56" xfId="65" applyFont="1" applyFill="1" applyBorder="1" applyAlignment="1">
      <alignment horizontal="center" textRotation="90"/>
      <protection/>
    </xf>
    <xf numFmtId="0" fontId="64" fillId="25" borderId="56" xfId="65" applyFont="1" applyFill="1" applyBorder="1" applyAlignment="1">
      <alignment horizontal="center" textRotation="90"/>
      <protection/>
    </xf>
    <xf numFmtId="2" fontId="73" fillId="0" borderId="13" xfId="0" applyNumberFormat="1" applyFont="1" applyFill="1" applyBorder="1" applyAlignment="1">
      <alignment horizontal="center" vertical="center"/>
    </xf>
    <xf numFmtId="0" fontId="55" fillId="0" borderId="56" xfId="63" applyFont="1" applyFill="1" applyBorder="1" applyAlignment="1">
      <alignment horizontal="center" textRotation="90"/>
      <protection/>
    </xf>
    <xf numFmtId="0" fontId="4" fillId="0" borderId="57" xfId="0" applyFont="1" applyFill="1" applyBorder="1" applyAlignment="1">
      <alignment horizontal="center" vertical="center" textRotation="90" wrapText="1"/>
    </xf>
    <xf numFmtId="0" fontId="4" fillId="0" borderId="56" xfId="0" applyFont="1" applyFill="1" applyBorder="1" applyAlignment="1">
      <alignment horizontal="center" vertical="center" textRotation="90" wrapText="1"/>
    </xf>
    <xf numFmtId="0" fontId="4" fillId="0" borderId="58" xfId="62" applyFont="1" applyFill="1" applyBorder="1" applyAlignment="1">
      <alignment horizontal="center" textRotation="90" wrapText="1"/>
      <protection/>
    </xf>
    <xf numFmtId="0" fontId="59" fillId="0" borderId="0" xfId="60" applyFont="1" applyFill="1" applyAlignment="1">
      <alignment horizontal="center"/>
      <protection/>
    </xf>
    <xf numFmtId="0" fontId="59" fillId="0" borderId="0" xfId="60" applyFont="1" applyFill="1" applyBorder="1" applyAlignment="1">
      <alignment horizontal="center"/>
      <protection/>
    </xf>
    <xf numFmtId="0" fontId="53" fillId="0" borderId="13" xfId="63" applyFont="1" applyFill="1" applyBorder="1" applyAlignment="1">
      <alignment horizontal="right" vertical="center"/>
      <protection/>
    </xf>
    <xf numFmtId="0" fontId="53" fillId="0" borderId="56" xfId="63" applyFont="1" applyFill="1" applyBorder="1" applyAlignment="1">
      <alignment horizontal="center" textRotation="90"/>
      <protection/>
    </xf>
    <xf numFmtId="0" fontId="10" fillId="0" borderId="56" xfId="63" applyFont="1" applyFill="1" applyBorder="1" applyAlignment="1">
      <alignment horizontal="center" textRotation="90"/>
      <protection/>
    </xf>
    <xf numFmtId="0" fontId="63" fillId="0" borderId="56" xfId="63" applyFont="1" applyFill="1" applyBorder="1" applyAlignment="1">
      <alignment horizontal="center" textRotation="90"/>
      <protection/>
    </xf>
    <xf numFmtId="0" fontId="53" fillId="0" borderId="12" xfId="63" applyFont="1" applyFill="1" applyBorder="1" applyAlignment="1">
      <alignment horizontal="left" vertical="center"/>
      <protection/>
    </xf>
    <xf numFmtId="0" fontId="78" fillId="0" borderId="0" xfId="0" applyFont="1" applyFill="1" applyBorder="1" applyAlignment="1">
      <alignment horizontal="center" vertical="justify"/>
    </xf>
    <xf numFmtId="0" fontId="79" fillId="0" borderId="56" xfId="63" applyFont="1" applyFill="1" applyBorder="1" applyAlignment="1">
      <alignment horizontal="center" textRotation="90"/>
      <protection/>
    </xf>
    <xf numFmtId="0" fontId="80" fillId="0" borderId="56" xfId="65" applyFont="1" applyFill="1" applyBorder="1" applyAlignment="1">
      <alignment horizontal="center" textRotation="90"/>
      <protection/>
    </xf>
    <xf numFmtId="0" fontId="46" fillId="30" borderId="11" xfId="0" applyFont="1" applyFill="1" applyBorder="1" applyAlignment="1">
      <alignment horizontal="left" vertical="center"/>
    </xf>
    <xf numFmtId="0" fontId="10" fillId="30" borderId="12" xfId="0" applyFont="1" applyFill="1" applyBorder="1" applyAlignment="1">
      <alignment horizontal="left" vertical="center"/>
    </xf>
    <xf numFmtId="1" fontId="48" fillId="30" borderId="13" xfId="0" applyNumberFormat="1" applyFont="1" applyFill="1" applyBorder="1" applyAlignment="1">
      <alignment horizontal="center" vertical="center"/>
    </xf>
    <xf numFmtId="14" fontId="48" fillId="30" borderId="13" xfId="0" applyNumberFormat="1" applyFont="1" applyFill="1" applyBorder="1" applyAlignment="1">
      <alignment horizontal="center" vertical="center"/>
    </xf>
    <xf numFmtId="0" fontId="48" fillId="7" borderId="13" xfId="0" applyFont="1" applyFill="1" applyBorder="1" applyAlignment="1">
      <alignment horizontal="center" vertical="center"/>
    </xf>
    <xf numFmtId="2" fontId="73" fillId="7" borderId="13" xfId="0" applyNumberFormat="1" applyFont="1" applyFill="1" applyBorder="1" applyAlignment="1">
      <alignment horizontal="center" vertical="center"/>
    </xf>
    <xf numFmtId="1" fontId="10" fillId="7" borderId="1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57" xfId="0" applyFont="1" applyFill="1" applyBorder="1" applyAlignment="1">
      <alignment horizontal="center" textRotation="90"/>
    </xf>
    <xf numFmtId="0" fontId="10" fillId="0" borderId="56" xfId="0" applyFont="1" applyFill="1" applyBorder="1" applyAlignment="1">
      <alignment horizontal="center" textRotation="90"/>
    </xf>
    <xf numFmtId="0" fontId="6" fillId="0" borderId="2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59" xfId="62" applyFont="1" applyFill="1" applyBorder="1" applyAlignment="1">
      <alignment horizontal="right"/>
      <protection/>
    </xf>
    <xf numFmtId="0" fontId="3" fillId="0" borderId="60" xfId="62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3" fillId="0" borderId="61" xfId="0" applyFont="1" applyFill="1" applyBorder="1" applyAlignment="1">
      <alignment horizontal="center" vertical="center" textRotation="90" wrapText="1"/>
    </xf>
    <xf numFmtId="0" fontId="3" fillId="0" borderId="62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63" xfId="62" applyFont="1" applyFill="1" applyBorder="1" applyAlignment="1">
      <alignment horizontal="center" textRotation="90" wrapText="1"/>
      <protection/>
    </xf>
    <xf numFmtId="0" fontId="4" fillId="0" borderId="64" xfId="62" applyFont="1" applyFill="1" applyBorder="1" applyAlignment="1">
      <alignment horizontal="center" textRotation="90" wrapText="1"/>
      <protection/>
    </xf>
    <xf numFmtId="0" fontId="5" fillId="0" borderId="0" xfId="62" applyFont="1" applyFill="1" applyAlignment="1">
      <alignment horizontal="center"/>
      <protection/>
    </xf>
    <xf numFmtId="0" fontId="60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47" fillId="0" borderId="0" xfId="60" applyFont="1" applyFill="1" applyAlignment="1">
      <alignment horizontal="center"/>
      <protection/>
    </xf>
    <xf numFmtId="0" fontId="13" fillId="0" borderId="10" xfId="65" applyFont="1" applyFill="1" applyBorder="1" applyAlignment="1">
      <alignment horizontal="right" vertical="center"/>
      <protection/>
    </xf>
    <xf numFmtId="0" fontId="13" fillId="0" borderId="13" xfId="65" applyFont="1" applyFill="1" applyBorder="1" applyAlignment="1">
      <alignment horizontal="right" vertical="center"/>
      <protection/>
    </xf>
    <xf numFmtId="0" fontId="13" fillId="0" borderId="10" xfId="62" applyFont="1" applyFill="1" applyBorder="1" applyAlignment="1">
      <alignment horizontal="right" vertical="center"/>
      <protection/>
    </xf>
    <xf numFmtId="0" fontId="13" fillId="0" borderId="13" xfId="62" applyFont="1" applyFill="1" applyBorder="1" applyAlignment="1">
      <alignment horizontal="right" vertical="center"/>
      <protection/>
    </xf>
    <xf numFmtId="0" fontId="68" fillId="0" borderId="0" xfId="60" applyFont="1" applyFill="1" applyBorder="1" applyAlignment="1">
      <alignment horizontal="center"/>
      <protection/>
    </xf>
    <xf numFmtId="0" fontId="45" fillId="0" borderId="0" xfId="62" applyFont="1" applyFill="1" applyBorder="1" applyAlignment="1">
      <alignment horizontal="center"/>
      <protection/>
    </xf>
    <xf numFmtId="0" fontId="45" fillId="0" borderId="0" xfId="62" applyFont="1" applyFill="1" applyBorder="1" applyAlignment="1">
      <alignment horizontal="center"/>
      <protection/>
    </xf>
    <xf numFmtId="0" fontId="53" fillId="0" borderId="0" xfId="62" applyFont="1" applyFill="1" applyBorder="1" applyAlignment="1">
      <alignment horizontal="center"/>
      <protection/>
    </xf>
    <xf numFmtId="0" fontId="53" fillId="0" borderId="0" xfId="62" applyFont="1" applyFill="1" applyBorder="1" applyAlignment="1">
      <alignment horizontal="center"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8" fillId="0" borderId="56" xfId="0" applyFont="1" applyFill="1" applyBorder="1" applyAlignment="1">
      <alignment horizontal="center" vertical="justify" wrapText="1"/>
    </xf>
    <xf numFmtId="0" fontId="78" fillId="0" borderId="56" xfId="0" applyFont="1" applyFill="1" applyBorder="1" applyAlignment="1">
      <alignment horizontal="center" vertical="justify"/>
    </xf>
    <xf numFmtId="0" fontId="53" fillId="0" borderId="11" xfId="62" applyFont="1" applyFill="1" applyBorder="1" applyAlignment="1">
      <alignment horizontal="right" vertical="center"/>
      <protection/>
    </xf>
    <xf numFmtId="0" fontId="53" fillId="0" borderId="65" xfId="62" applyFont="1" applyFill="1" applyBorder="1" applyAlignment="1">
      <alignment horizontal="right" vertical="center"/>
      <protection/>
    </xf>
    <xf numFmtId="0" fontId="53" fillId="0" borderId="12" xfId="62" applyFont="1" applyFill="1" applyBorder="1" applyAlignment="1">
      <alignment horizontal="right" vertical="center"/>
      <protection/>
    </xf>
    <xf numFmtId="0" fontId="45" fillId="0" borderId="0" xfId="63" applyFont="1" applyFill="1" applyBorder="1" applyAlignment="1">
      <alignment horizontal="center"/>
      <protection/>
    </xf>
    <xf numFmtId="0" fontId="45" fillId="0" borderId="0" xfId="63" applyFont="1" applyFill="1" applyBorder="1" applyAlignment="1">
      <alignment horizontal="center"/>
      <protection/>
    </xf>
    <xf numFmtId="0" fontId="53" fillId="0" borderId="0" xfId="63" applyFont="1" applyFill="1" applyBorder="1" applyAlignment="1">
      <alignment horizontal="center"/>
      <protection/>
    </xf>
    <xf numFmtId="0" fontId="53" fillId="0" borderId="0" xfId="63" applyFont="1" applyFill="1" applyBorder="1" applyAlignment="1">
      <alignment horizontal="center"/>
      <protection/>
    </xf>
    <xf numFmtId="0" fontId="53" fillId="0" borderId="11" xfId="63" applyFont="1" applyFill="1" applyBorder="1" applyAlignment="1">
      <alignment horizontal="right" vertical="center"/>
      <protection/>
    </xf>
    <xf numFmtId="0" fontId="53" fillId="0" borderId="65" xfId="63" applyFont="1" applyFill="1" applyBorder="1" applyAlignment="1">
      <alignment horizontal="right" vertical="center"/>
      <protection/>
    </xf>
    <xf numFmtId="0" fontId="53" fillId="0" borderId="12" xfId="63" applyFont="1" applyFill="1" applyBorder="1" applyAlignment="1">
      <alignment horizontal="right" vertical="center"/>
      <protection/>
    </xf>
    <xf numFmtId="0" fontId="10" fillId="0" borderId="10" xfId="64" applyFont="1" applyFill="1" applyBorder="1" applyAlignment="1">
      <alignment horizontal="right" vertical="center"/>
      <protection/>
    </xf>
    <xf numFmtId="0" fontId="10" fillId="0" borderId="13" xfId="64" applyFont="1" applyFill="1" applyBorder="1" applyAlignment="1">
      <alignment horizontal="right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HK1" xfId="57"/>
    <cellStyle name="Normal_HK1_DIEM HK3 LOP D10CQCN01-N" xfId="58"/>
    <cellStyle name="Normal_HK1_LOP D10CQCN01-N" xfId="59"/>
    <cellStyle name="Normal_LOP D10DTA1 " xfId="60"/>
    <cellStyle name="Normal_LOP D10THA1" xfId="61"/>
    <cellStyle name="Normal_Sheet1" xfId="62"/>
    <cellStyle name="Normal_Sheet1_DIEM 4HK LOP D10CQCN01-N" xfId="63"/>
    <cellStyle name="Normal_Sheet1_DIEM HK3 LOP D10CQCN01-N" xfId="64"/>
    <cellStyle name="Normal_Sheet1_LOP D10CQCN01-N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1200150</xdr:colOff>
      <xdr:row>2</xdr:row>
      <xdr:rowOff>190500</xdr:rowOff>
    </xdr:from>
    <xdr:to>
      <xdr:col>3</xdr:col>
      <xdr:colOff>923925</xdr:colOff>
      <xdr:row>2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638300" y="609600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247650</xdr:colOff>
      <xdr:row>2</xdr:row>
      <xdr:rowOff>0</xdr:rowOff>
    </xdr:from>
    <xdr:to>
      <xdr:col>19</xdr:col>
      <xdr:colOff>47625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8829675" y="41910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8959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59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1381125</xdr:colOff>
      <xdr:row>4</xdr:row>
      <xdr:rowOff>0</xdr:rowOff>
    </xdr:from>
    <xdr:to>
      <xdr:col>2</xdr:col>
      <xdr:colOff>542925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724025" y="8763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35</xdr:col>
      <xdr:colOff>104775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8848725" y="0"/>
          <a:ext cx="903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304800" y="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190500</xdr:rowOff>
    </xdr:from>
    <xdr:to>
      <xdr:col>21</xdr:col>
      <xdr:colOff>85725</xdr:colOff>
      <xdr:row>2</xdr:row>
      <xdr:rowOff>190500</xdr:rowOff>
    </xdr:to>
    <xdr:sp>
      <xdr:nvSpPr>
        <xdr:cNvPr id="6" name="Line 7"/>
        <xdr:cNvSpPr>
          <a:spLocks/>
        </xdr:cNvSpPr>
      </xdr:nvSpPr>
      <xdr:spPr>
        <a:xfrm>
          <a:off x="11106150" y="60960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7249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55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8358425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8358425" y="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83584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30</xdr:col>
      <xdr:colOff>152400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1713547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" name="Line 1"/>
        <xdr:cNvSpPr>
          <a:spLocks/>
        </xdr:cNvSpPr>
      </xdr:nvSpPr>
      <xdr:spPr>
        <a:xfrm>
          <a:off x="2398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8" name="Line 1"/>
        <xdr:cNvSpPr>
          <a:spLocks/>
        </xdr:cNvSpPr>
      </xdr:nvSpPr>
      <xdr:spPr>
        <a:xfrm>
          <a:off x="2398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51</xdr:col>
      <xdr:colOff>152400</xdr:colOff>
      <xdr:row>0</xdr:row>
      <xdr:rowOff>0</xdr:rowOff>
    </xdr:from>
    <xdr:to>
      <xdr:col>55</xdr:col>
      <xdr:colOff>104775</xdr:colOff>
      <xdr:row>0</xdr:row>
      <xdr:rowOff>0</xdr:rowOff>
    </xdr:to>
    <xdr:sp>
      <xdr:nvSpPr>
        <xdr:cNvPr id="9" name="Line 1"/>
        <xdr:cNvSpPr>
          <a:spLocks/>
        </xdr:cNvSpPr>
      </xdr:nvSpPr>
      <xdr:spPr>
        <a:xfrm>
          <a:off x="269367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54</xdr:col>
      <xdr:colOff>152400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0" name="Line 1"/>
        <xdr:cNvSpPr>
          <a:spLocks/>
        </xdr:cNvSpPr>
      </xdr:nvSpPr>
      <xdr:spPr>
        <a:xfrm>
          <a:off x="283368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72</xdr:col>
      <xdr:colOff>152400</xdr:colOff>
      <xdr:row>0</xdr:row>
      <xdr:rowOff>0</xdr:rowOff>
    </xdr:from>
    <xdr:to>
      <xdr:col>76</xdr:col>
      <xdr:colOff>104775</xdr:colOff>
      <xdr:row>0</xdr:row>
      <xdr:rowOff>0</xdr:rowOff>
    </xdr:to>
    <xdr:sp>
      <xdr:nvSpPr>
        <xdr:cNvPr id="11" name="Line 1"/>
        <xdr:cNvSpPr>
          <a:spLocks/>
        </xdr:cNvSpPr>
      </xdr:nvSpPr>
      <xdr:spPr>
        <a:xfrm>
          <a:off x="36737925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75</xdr:col>
      <xdr:colOff>152400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2" name="Line 109"/>
        <xdr:cNvSpPr>
          <a:spLocks/>
        </xdr:cNvSpPr>
      </xdr:nvSpPr>
      <xdr:spPr>
        <a:xfrm>
          <a:off x="38138100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895975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59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1552575</xdr:colOff>
      <xdr:row>4</xdr:row>
      <xdr:rowOff>0</xdr:rowOff>
    </xdr:from>
    <xdr:to>
      <xdr:col>3</xdr:col>
      <xdr:colOff>57150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95475" y="81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35</xdr:col>
      <xdr:colOff>104775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8848725" y="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304800" y="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34</xdr:col>
      <xdr:colOff>371475</xdr:colOff>
      <xdr:row>3</xdr:row>
      <xdr:rowOff>28575</xdr:rowOff>
    </xdr:from>
    <xdr:to>
      <xdr:col>35</xdr:col>
      <xdr:colOff>638175</xdr:colOff>
      <xdr:row>3</xdr:row>
      <xdr:rowOff>28575</xdr:rowOff>
    </xdr:to>
    <xdr:sp>
      <xdr:nvSpPr>
        <xdr:cNvPr id="6" name="Line 5"/>
        <xdr:cNvSpPr>
          <a:spLocks/>
        </xdr:cNvSpPr>
      </xdr:nvSpPr>
      <xdr:spPr>
        <a:xfrm>
          <a:off x="17468850" y="609600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9535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8019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95437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80197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Line 1"/>
        <xdr:cNvSpPr>
          <a:spLocks/>
        </xdr:cNvSpPr>
      </xdr:nvSpPr>
      <xdr:spPr>
        <a:xfrm>
          <a:off x="103536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304800" y="0"/>
          <a:ext cx="718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8" name="Line 3"/>
        <xdr:cNvSpPr>
          <a:spLocks/>
        </xdr:cNvSpPr>
      </xdr:nvSpPr>
      <xdr:spPr>
        <a:xfrm>
          <a:off x="1580197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9" name="Line 4"/>
        <xdr:cNvSpPr>
          <a:spLocks/>
        </xdr:cNvSpPr>
      </xdr:nvSpPr>
      <xdr:spPr>
        <a:xfrm>
          <a:off x="1595437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104775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1580197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7630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59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22082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152400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373225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4220825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51535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830550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152400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98295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29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830550" y="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82015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64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6686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821025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668625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22032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304800" y="0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8" name="Line 3"/>
        <xdr:cNvSpPr>
          <a:spLocks/>
        </xdr:cNvSpPr>
      </xdr:nvSpPr>
      <xdr:spPr>
        <a:xfrm>
          <a:off x="15668625" y="0"/>
          <a:ext cx="226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" name="Line 4"/>
        <xdr:cNvSpPr>
          <a:spLocks/>
        </xdr:cNvSpPr>
      </xdr:nvSpPr>
      <xdr:spPr>
        <a:xfrm>
          <a:off x="15821025" y="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29</xdr:col>
      <xdr:colOff>104775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15668625" y="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0</xdr:row>
      <xdr:rowOff>0</xdr:rowOff>
    </xdr:from>
    <xdr:to>
      <xdr:col>16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8686800" y="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85725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551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833562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152400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84880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83356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0086975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9</xdr:col>
      <xdr:colOff>85725</xdr:colOff>
      <xdr:row>0</xdr:row>
      <xdr:rowOff>0</xdr:rowOff>
    </xdr:to>
    <xdr:sp>
      <xdr:nvSpPr>
        <xdr:cNvPr id="7" name="Line 2"/>
        <xdr:cNvSpPr>
          <a:spLocks/>
        </xdr:cNvSpPr>
      </xdr:nvSpPr>
      <xdr:spPr>
        <a:xfrm>
          <a:off x="304800" y="0"/>
          <a:ext cx="691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8" name="Line 3"/>
        <xdr:cNvSpPr>
          <a:spLocks/>
        </xdr:cNvSpPr>
      </xdr:nvSpPr>
      <xdr:spPr>
        <a:xfrm>
          <a:off x="18335625" y="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152400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9" name="Line 4"/>
        <xdr:cNvSpPr>
          <a:spLocks/>
        </xdr:cNvSpPr>
      </xdr:nvSpPr>
      <xdr:spPr>
        <a:xfrm>
          <a:off x="18488025" y="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34</xdr:col>
      <xdr:colOff>104775</xdr:colOff>
      <xdr:row>0</xdr:row>
      <xdr:rowOff>0</xdr:rowOff>
    </xdr:to>
    <xdr:sp>
      <xdr:nvSpPr>
        <xdr:cNvPr id="10" name="Line 5"/>
        <xdr:cNvSpPr>
          <a:spLocks/>
        </xdr:cNvSpPr>
      </xdr:nvSpPr>
      <xdr:spPr>
        <a:xfrm>
          <a:off x="183356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1371600</xdr:colOff>
      <xdr:row>2</xdr:row>
      <xdr:rowOff>0</xdr:rowOff>
    </xdr:from>
    <xdr:to>
      <xdr:col>2</xdr:col>
      <xdr:colOff>542925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0" y="4381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35</xdr:col>
      <xdr:colOff>104775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8058150" y="0"/>
          <a:ext cx="903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304800" y="0"/>
          <a:ext cx="528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0</xdr:rowOff>
    </xdr:from>
    <xdr:to>
      <xdr:col>21</xdr:col>
      <xdr:colOff>85725</xdr:colOff>
      <xdr:row>2</xdr:row>
      <xdr:rowOff>0</xdr:rowOff>
    </xdr:to>
    <xdr:sp>
      <xdr:nvSpPr>
        <xdr:cNvPr id="6" name="Line 40"/>
        <xdr:cNvSpPr>
          <a:spLocks/>
        </xdr:cNvSpPr>
      </xdr:nvSpPr>
      <xdr:spPr>
        <a:xfrm>
          <a:off x="10315575" y="4381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323850</xdr:rowOff>
    </xdr:from>
    <xdr:to>
      <xdr:col>18</xdr:col>
      <xdr:colOff>9525</xdr:colOff>
      <xdr:row>6</xdr:row>
      <xdr:rowOff>323850</xdr:rowOff>
    </xdr:to>
    <xdr:sp>
      <xdr:nvSpPr>
        <xdr:cNvPr id="7" name="Line 45"/>
        <xdr:cNvSpPr>
          <a:spLocks/>
        </xdr:cNvSpPr>
      </xdr:nvSpPr>
      <xdr:spPr>
        <a:xfrm>
          <a:off x="5105400" y="1857375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57150</xdr:colOff>
      <xdr:row>6</xdr:row>
      <xdr:rowOff>323850</xdr:rowOff>
    </xdr:from>
    <xdr:to>
      <xdr:col>34</xdr:col>
      <xdr:colOff>0</xdr:colOff>
      <xdr:row>6</xdr:row>
      <xdr:rowOff>323850</xdr:rowOff>
    </xdr:to>
    <xdr:sp>
      <xdr:nvSpPr>
        <xdr:cNvPr id="8" name="Line 46"/>
        <xdr:cNvSpPr>
          <a:spLocks/>
        </xdr:cNvSpPr>
      </xdr:nvSpPr>
      <xdr:spPr>
        <a:xfrm>
          <a:off x="9963150" y="1857375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15</xdr:col>
      <xdr:colOff>104775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114800" y="0"/>
          <a:ext cx="3705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04800" y="0"/>
          <a:ext cx="3810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</xdr:col>
      <xdr:colOff>1343025</xdr:colOff>
      <xdr:row>3</xdr:row>
      <xdr:rowOff>0</xdr:rowOff>
    </xdr:from>
    <xdr:to>
      <xdr:col>2</xdr:col>
      <xdr:colOff>542925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685925" y="6762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37</xdr:col>
      <xdr:colOff>104775</xdr:colOff>
      <xdr:row>0</xdr:row>
      <xdr:rowOff>0</xdr:rowOff>
    </xdr:to>
    <xdr:sp>
      <xdr:nvSpPr>
        <xdr:cNvPr id="4" name="Line 1"/>
        <xdr:cNvSpPr>
          <a:spLocks/>
        </xdr:cNvSpPr>
      </xdr:nvSpPr>
      <xdr:spPr>
        <a:xfrm>
          <a:off x="7067550" y="0"/>
          <a:ext cx="10020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5" name="Line 2"/>
        <xdr:cNvSpPr>
          <a:spLocks/>
        </xdr:cNvSpPr>
      </xdr:nvSpPr>
      <xdr:spPr>
        <a:xfrm>
          <a:off x="304800" y="0"/>
          <a:ext cx="429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21</xdr:col>
      <xdr:colOff>85725</xdr:colOff>
      <xdr:row>2</xdr:row>
      <xdr:rowOff>9525</xdr:rowOff>
    </xdr:to>
    <xdr:sp>
      <xdr:nvSpPr>
        <xdr:cNvPr id="6" name="Line 7"/>
        <xdr:cNvSpPr>
          <a:spLocks/>
        </xdr:cNvSpPr>
      </xdr:nvSpPr>
      <xdr:spPr>
        <a:xfrm>
          <a:off x="9324975" y="4476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323850</xdr:rowOff>
    </xdr:from>
    <xdr:to>
      <xdr:col>18</xdr:col>
      <xdr:colOff>9525</xdr:colOff>
      <xdr:row>7</xdr:row>
      <xdr:rowOff>323850</xdr:rowOff>
    </xdr:to>
    <xdr:sp>
      <xdr:nvSpPr>
        <xdr:cNvPr id="7" name="Line 9"/>
        <xdr:cNvSpPr>
          <a:spLocks/>
        </xdr:cNvSpPr>
      </xdr:nvSpPr>
      <xdr:spPr>
        <a:xfrm>
          <a:off x="4114800" y="209550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  <xdr:twoCellAnchor>
    <xdr:from>
      <xdr:col>18</xdr:col>
      <xdr:colOff>57150</xdr:colOff>
      <xdr:row>7</xdr:row>
      <xdr:rowOff>323850</xdr:rowOff>
    </xdr:from>
    <xdr:to>
      <xdr:col>35</xdr:col>
      <xdr:colOff>0</xdr:colOff>
      <xdr:row>7</xdr:row>
      <xdr:rowOff>323850</xdr:rowOff>
    </xdr:to>
    <xdr:sp>
      <xdr:nvSpPr>
        <xdr:cNvPr id="8" name="Line 10"/>
        <xdr:cNvSpPr>
          <a:spLocks/>
        </xdr:cNvSpPr>
      </xdr:nvSpPr>
      <xdr:spPr>
        <a:xfrm>
          <a:off x="8972550" y="209550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NI-Times"/>
              <a:ea typeface="VNI-Times"/>
              <a:cs typeface="VNI-Times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ANG\KET%20QUA%20HOC%20TAP\KQHT%20CAC%20LOAI\BANG%20DIEM%20DAI%20HOC%202009\LOP%20D09THA1%20(48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%20CHINH%20QUY_HOANG\DATA%20CHINH%20QUY\DATA%20KQHT%20CQ%2005.01.2012\BANG%20DIEM%20DAI%20HOC%202010\LOP%20D10CQCN01-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HK1"/>
      <sheetName val="HK2"/>
      <sheetName val="ngung hoc"/>
    </sheetNames>
    <sheetDataSet>
      <sheetData sheetId="1">
        <row r="7">
          <cell r="A7" t="str">
            <v>STT</v>
          </cell>
          <cell r="D7" t="str">
            <v>MAÕ SV</v>
          </cell>
          <cell r="E7" t="str">
            <v>NGAØY SINH</v>
          </cell>
          <cell r="F7" t="str">
            <v>NÔI SINH</v>
          </cell>
          <cell r="G7" t="str">
            <v>Đại số</v>
          </cell>
          <cell r="J7" t="str">
            <v>Hóa học</v>
          </cell>
          <cell r="M7" t="str">
            <v>Giải tích 1</v>
          </cell>
          <cell r="P7" t="str">
            <v>Tiếng anh 1</v>
          </cell>
          <cell r="S7" t="str">
            <v>GDTC1</v>
          </cell>
        </row>
        <row r="9">
          <cell r="I9">
            <v>4</v>
          </cell>
          <cell r="L9">
            <v>3</v>
          </cell>
          <cell r="O9">
            <v>4</v>
          </cell>
          <cell r="R9">
            <v>5</v>
          </cell>
          <cell r="U9">
            <v>0</v>
          </cell>
        </row>
      </sheetData>
      <sheetData sheetId="2">
        <row r="7">
          <cell r="G7" t="str">
            <v>Giải tích 2</v>
          </cell>
          <cell r="J7" t="str">
            <v>Những nguyên lý cơ bản của CN Mac-Lênin</v>
          </cell>
          <cell r="M7" t="str">
            <v>Nhập môn logic học</v>
          </cell>
          <cell r="P7" t="str">
            <v>Vật lý đại cương A1</v>
          </cell>
          <cell r="S7" t="str">
            <v>Tiếng Anh 2</v>
          </cell>
          <cell r="V7" t="str">
            <v>Tin học đại cương</v>
          </cell>
          <cell r="Y7" t="str">
            <v>GDTC2</v>
          </cell>
        </row>
        <row r="9">
          <cell r="I9">
            <v>4</v>
          </cell>
          <cell r="L9">
            <v>7.5</v>
          </cell>
          <cell r="O9">
            <v>3</v>
          </cell>
          <cell r="R9">
            <v>4</v>
          </cell>
          <cell r="U9">
            <v>5</v>
          </cell>
          <cell r="X9">
            <v>4</v>
          </cell>
          <cell r="AA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GUNG HOC"/>
      <sheetName val="XET LEN LOP"/>
      <sheetName val="HK1"/>
      <sheetName val="HK2"/>
    </sheetNames>
    <sheetDataSet>
      <sheetData sheetId="2">
        <row r="2">
          <cell r="I2">
            <v>5</v>
          </cell>
          <cell r="L2">
            <v>3</v>
          </cell>
          <cell r="O2">
            <v>4</v>
          </cell>
          <cell r="R2">
            <v>4</v>
          </cell>
          <cell r="U2">
            <v>4</v>
          </cell>
          <cell r="X2">
            <v>0</v>
          </cell>
        </row>
      </sheetData>
      <sheetData sheetId="3">
        <row r="2">
          <cell r="I2">
            <v>5</v>
          </cell>
          <cell r="L2">
            <v>4</v>
          </cell>
          <cell r="O2">
            <v>5</v>
          </cell>
          <cell r="R2">
            <v>5</v>
          </cell>
          <cell r="U2">
            <v>3</v>
          </cell>
          <cell r="X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K11" sqref="K11"/>
    </sheetView>
  </sheetViews>
  <sheetFormatPr defaultColWidth="8.796875" defaultRowHeight="15"/>
  <cols>
    <col min="1" max="1" width="4.59765625" style="9" customWidth="1"/>
    <col min="2" max="2" width="17" style="9" customWidth="1"/>
    <col min="3" max="3" width="9.09765625" style="9" customWidth="1"/>
    <col min="4" max="4" width="9.69921875" style="9" customWidth="1"/>
    <col min="5" max="5" width="11.19921875" style="9" customWidth="1"/>
    <col min="6" max="6" width="12.59765625" style="9" customWidth="1"/>
    <col min="7" max="11" width="3.69921875" style="8" customWidth="1"/>
    <col min="12" max="18" width="3.69921875" style="9" customWidth="1"/>
    <col min="19" max="19" width="5.8984375" style="8" customWidth="1"/>
    <col min="20" max="20" width="12.5" style="8" customWidth="1"/>
    <col min="21" max="22" width="4" style="8" customWidth="1"/>
    <col min="23" max="23" width="12.19921875" style="8" customWidth="1"/>
    <col min="24" max="16384" width="9" style="9" customWidth="1"/>
  </cols>
  <sheetData>
    <row r="1" spans="2:23" s="1" customFormat="1" ht="15.75">
      <c r="B1" s="630" t="s">
        <v>6</v>
      </c>
      <c r="C1" s="630"/>
      <c r="D1" s="630"/>
      <c r="E1" s="630"/>
      <c r="G1" s="2"/>
      <c r="H1" s="2"/>
      <c r="I1" s="2"/>
      <c r="J1" s="2"/>
      <c r="K1" s="1" t="s">
        <v>9</v>
      </c>
      <c r="U1" s="2"/>
      <c r="V1" s="2"/>
      <c r="W1" s="2"/>
    </row>
    <row r="2" spans="2:23" s="1" customFormat="1" ht="17.25" customHeight="1">
      <c r="B2" s="630" t="s">
        <v>7</v>
      </c>
      <c r="C2" s="630"/>
      <c r="D2" s="630"/>
      <c r="E2" s="630"/>
      <c r="G2" s="2"/>
      <c r="H2" s="2"/>
      <c r="I2" s="2"/>
      <c r="J2" s="630" t="s">
        <v>10</v>
      </c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2"/>
      <c r="W2" s="2"/>
    </row>
    <row r="3" spans="2:23" s="1" customFormat="1" ht="15.75">
      <c r="B3" s="630" t="s">
        <v>8</v>
      </c>
      <c r="C3" s="630"/>
      <c r="D3" s="630"/>
      <c r="E3" s="630"/>
      <c r="G3" s="2"/>
      <c r="H3" s="2"/>
      <c r="I3" s="2"/>
      <c r="J3" s="2"/>
      <c r="K3" s="2"/>
      <c r="S3" s="2"/>
      <c r="T3" s="2"/>
      <c r="U3" s="2"/>
      <c r="V3" s="2"/>
      <c r="W3" s="2"/>
    </row>
    <row r="4" spans="7:23" s="1" customFormat="1" ht="15.75">
      <c r="G4" s="2"/>
      <c r="H4" s="2"/>
      <c r="I4" s="2"/>
      <c r="J4" s="2"/>
      <c r="K4" s="2"/>
      <c r="S4" s="2"/>
      <c r="T4" s="2"/>
      <c r="U4" s="2"/>
      <c r="V4" s="2"/>
      <c r="W4" s="2"/>
    </row>
    <row r="5" spans="1:23" ht="21">
      <c r="A5" s="642" t="s">
        <v>14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  <c r="R5" s="642"/>
      <c r="S5" s="642"/>
      <c r="T5" s="642"/>
      <c r="U5" s="642"/>
      <c r="V5" s="642"/>
      <c r="W5" s="642"/>
    </row>
    <row r="6" spans="1:23" ht="20.25" customHeight="1" thickBot="1">
      <c r="A6" s="637" t="s">
        <v>15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</row>
    <row r="7" spans="1:23" ht="24" customHeight="1" thickTop="1">
      <c r="A7" s="643" t="str">
        <f>'[1]HK1'!A7</f>
        <v>STT</v>
      </c>
      <c r="B7" s="635" t="s">
        <v>0</v>
      </c>
      <c r="C7" s="636"/>
      <c r="D7" s="633" t="str">
        <f>'[1]HK1'!D7</f>
        <v>MAÕ SV</v>
      </c>
      <c r="E7" s="633" t="str">
        <f>'[1]HK1'!E7</f>
        <v>NGAØY SINH</v>
      </c>
      <c r="F7" s="633" t="str">
        <f>'[1]HK1'!F7</f>
        <v>NÔI SINH</v>
      </c>
      <c r="G7" s="631" t="str">
        <f>'[1]HK1'!$G$7:$G$8</f>
        <v>Đại số</v>
      </c>
      <c r="H7" s="631" t="str">
        <f>'[1]HK1'!$J$7:$J$8</f>
        <v>Hóa học</v>
      </c>
      <c r="I7" s="631" t="str">
        <f>'[1]HK1'!$M$7:$M$8</f>
        <v>Giải tích 1</v>
      </c>
      <c r="J7" s="631" t="str">
        <f>'[1]HK1'!$P$7:$P$8</f>
        <v>Tiếng anh 1</v>
      </c>
      <c r="K7" s="631" t="str">
        <f>'[1]HK1'!$S$7:$S$8</f>
        <v>GDTC1</v>
      </c>
      <c r="L7" s="631" t="str">
        <f>'[1]HK2'!G7:G8</f>
        <v>Giải tích 2</v>
      </c>
      <c r="M7" s="631" t="str">
        <f>'[1]HK2'!J7:J8</f>
        <v>Những nguyên lý cơ bản của CN Mac-Lênin</v>
      </c>
      <c r="N7" s="631" t="str">
        <f>'[1]HK2'!M7:M8</f>
        <v>Nhập môn logic học</v>
      </c>
      <c r="O7" s="631" t="str">
        <f>'[1]HK2'!P7:P8</f>
        <v>Vật lý đại cương A1</v>
      </c>
      <c r="P7" s="631" t="str">
        <f>'[1]HK2'!S7:S8</f>
        <v>Tiếng Anh 2</v>
      </c>
      <c r="Q7" s="631" t="str">
        <f>'[1]HK2'!V7:V8</f>
        <v>Tin học đại cương</v>
      </c>
      <c r="R7" s="631" t="str">
        <f>'[1]HK2'!Y7:Y8</f>
        <v>GDTC2</v>
      </c>
      <c r="S7" s="645" t="s">
        <v>28</v>
      </c>
      <c r="T7" s="645" t="s">
        <v>29</v>
      </c>
      <c r="U7" s="610" t="s">
        <v>11</v>
      </c>
      <c r="V7" s="638" t="s">
        <v>12</v>
      </c>
      <c r="W7" s="640" t="s">
        <v>13</v>
      </c>
    </row>
    <row r="8" spans="1:23" ht="91.5" customHeight="1">
      <c r="A8" s="644"/>
      <c r="B8" s="10"/>
      <c r="C8" s="11"/>
      <c r="D8" s="634"/>
      <c r="E8" s="634"/>
      <c r="F8" s="634"/>
      <c r="G8" s="632"/>
      <c r="H8" s="632"/>
      <c r="I8" s="632"/>
      <c r="J8" s="632"/>
      <c r="K8" s="632"/>
      <c r="L8" s="632"/>
      <c r="M8" s="632"/>
      <c r="N8" s="632"/>
      <c r="O8" s="632"/>
      <c r="P8" s="632"/>
      <c r="Q8" s="632"/>
      <c r="R8" s="632"/>
      <c r="S8" s="612"/>
      <c r="T8" s="646"/>
      <c r="U8" s="611"/>
      <c r="V8" s="639"/>
      <c r="W8" s="641"/>
    </row>
    <row r="9" spans="1:23" ht="24.75" customHeight="1">
      <c r="A9" s="644"/>
      <c r="B9" s="12" t="s">
        <v>1</v>
      </c>
      <c r="C9" s="13"/>
      <c r="D9" s="634"/>
      <c r="E9" s="634"/>
      <c r="F9" s="634"/>
      <c r="G9" s="15">
        <f>'[1]HK1'!I9</f>
        <v>4</v>
      </c>
      <c r="H9" s="15">
        <f>'[1]HK1'!L9</f>
        <v>3</v>
      </c>
      <c r="I9" s="15">
        <f>'[1]HK1'!O9</f>
        <v>4</v>
      </c>
      <c r="J9" s="15">
        <f>'[1]HK1'!R9</f>
        <v>5</v>
      </c>
      <c r="K9" s="15">
        <f>'[1]HK1'!U9</f>
        <v>0</v>
      </c>
      <c r="L9" s="15">
        <f>'[1]HK2'!I9</f>
        <v>4</v>
      </c>
      <c r="M9" s="15">
        <f>'[1]HK2'!L9</f>
        <v>7.5</v>
      </c>
      <c r="N9" s="15">
        <f>'[1]HK2'!O9</f>
        <v>3</v>
      </c>
      <c r="O9" s="15">
        <f>'[1]HK2'!R9</f>
        <v>4</v>
      </c>
      <c r="P9" s="15">
        <f>'[1]HK2'!U9</f>
        <v>5</v>
      </c>
      <c r="Q9" s="15">
        <f>'[1]HK2'!X9</f>
        <v>4</v>
      </c>
      <c r="R9" s="15">
        <f>'[1]HK2'!AA9</f>
        <v>0</v>
      </c>
      <c r="S9" s="21">
        <f>SUM(G9:R9)</f>
        <v>43.5</v>
      </c>
      <c r="T9" s="21">
        <v>0</v>
      </c>
      <c r="U9" s="24">
        <v>0</v>
      </c>
      <c r="V9" s="24">
        <v>0</v>
      </c>
      <c r="W9" s="23">
        <v>0</v>
      </c>
    </row>
    <row r="10" spans="1:23" s="1" customFormat="1" ht="25.5" customHeight="1">
      <c r="A10" s="3">
        <v>6</v>
      </c>
      <c r="B10" s="25" t="s">
        <v>18</v>
      </c>
      <c r="C10" s="26" t="s">
        <v>19</v>
      </c>
      <c r="D10" s="33">
        <v>409170006</v>
      </c>
      <c r="E10" s="27">
        <v>32786</v>
      </c>
      <c r="F10" s="28" t="s">
        <v>17</v>
      </c>
      <c r="G10" s="15">
        <v>5</v>
      </c>
      <c r="H10" s="15">
        <v>5</v>
      </c>
      <c r="I10" s="15">
        <v>5</v>
      </c>
      <c r="J10" s="15">
        <v>3</v>
      </c>
      <c r="K10" s="15">
        <v>4</v>
      </c>
      <c r="L10" s="15">
        <v>6</v>
      </c>
      <c r="M10" s="15">
        <v>0</v>
      </c>
      <c r="N10" s="15">
        <v>0</v>
      </c>
      <c r="O10" s="15">
        <v>4</v>
      </c>
      <c r="P10" s="15">
        <v>0</v>
      </c>
      <c r="Q10" s="15">
        <v>5</v>
      </c>
      <c r="R10" s="15">
        <v>0</v>
      </c>
      <c r="S10" s="30">
        <v>2.99</v>
      </c>
      <c r="T10" s="29" t="s">
        <v>32</v>
      </c>
      <c r="U10" s="31">
        <v>7</v>
      </c>
      <c r="V10" s="29">
        <v>24.5</v>
      </c>
      <c r="W10" s="32" t="s">
        <v>30</v>
      </c>
    </row>
    <row r="11" spans="1:23" s="1" customFormat="1" ht="25.5" customHeight="1">
      <c r="A11" s="3">
        <v>23</v>
      </c>
      <c r="B11" s="4" t="s">
        <v>23</v>
      </c>
      <c r="C11" s="5" t="s">
        <v>24</v>
      </c>
      <c r="D11" s="6">
        <v>409170024</v>
      </c>
      <c r="E11" s="7">
        <v>33532</v>
      </c>
      <c r="F11" s="22" t="s">
        <v>25</v>
      </c>
      <c r="G11" s="15">
        <v>5</v>
      </c>
      <c r="H11" s="15">
        <v>6</v>
      </c>
      <c r="I11" s="15">
        <v>6</v>
      </c>
      <c r="J11" s="15">
        <v>4</v>
      </c>
      <c r="K11" s="15">
        <v>8</v>
      </c>
      <c r="L11" s="15">
        <v>1</v>
      </c>
      <c r="M11" s="15">
        <v>0</v>
      </c>
      <c r="N11" s="15">
        <v>0</v>
      </c>
      <c r="O11" s="15">
        <v>5</v>
      </c>
      <c r="P11" s="15">
        <v>0</v>
      </c>
      <c r="Q11" s="15">
        <v>1</v>
      </c>
      <c r="R11" s="15">
        <v>8</v>
      </c>
      <c r="S11" s="14">
        <v>2.53</v>
      </c>
      <c r="T11" s="15" t="s">
        <v>32</v>
      </c>
      <c r="U11" s="16">
        <v>6</v>
      </c>
      <c r="V11" s="15">
        <v>28.5</v>
      </c>
      <c r="W11" s="17" t="s">
        <v>30</v>
      </c>
    </row>
    <row r="12" spans="15:22" ht="36">
      <c r="O12" s="18"/>
      <c r="P12" s="18"/>
      <c r="Q12" s="18"/>
      <c r="R12" s="18"/>
      <c r="S12" s="19"/>
      <c r="T12" s="18"/>
      <c r="U12" s="18"/>
      <c r="V12" s="18"/>
    </row>
    <row r="13" spans="15:22" ht="18">
      <c r="O13" s="18"/>
      <c r="P13" s="18"/>
      <c r="Q13" s="18"/>
      <c r="R13" s="18"/>
      <c r="S13" s="20"/>
      <c r="T13" s="18"/>
      <c r="U13" s="18"/>
      <c r="V13" s="18"/>
    </row>
    <row r="14" spans="15:22" ht="18.75">
      <c r="O14" s="18"/>
      <c r="P14" s="647"/>
      <c r="Q14" s="647"/>
      <c r="R14" s="647"/>
      <c r="S14" s="647"/>
      <c r="T14" s="647"/>
      <c r="U14" s="647"/>
      <c r="V14" s="18"/>
    </row>
  </sheetData>
  <sheetProtection/>
  <mergeCells count="29">
    <mergeCell ref="P14:U14"/>
    <mergeCell ref="P7:P8"/>
    <mergeCell ref="H7:H8"/>
    <mergeCell ref="I7:I8"/>
    <mergeCell ref="J7:J8"/>
    <mergeCell ref="K7:K8"/>
    <mergeCell ref="U7:U8"/>
    <mergeCell ref="S7:S8"/>
    <mergeCell ref="R7:R8"/>
    <mergeCell ref="J2:U2"/>
    <mergeCell ref="V7:V8"/>
    <mergeCell ref="W7:W8"/>
    <mergeCell ref="N7:N8"/>
    <mergeCell ref="A5:W5"/>
    <mergeCell ref="A7:A9"/>
    <mergeCell ref="D7:D9"/>
    <mergeCell ref="E7:E9"/>
    <mergeCell ref="T7:T8"/>
    <mergeCell ref="Q7:Q8"/>
    <mergeCell ref="B1:E1"/>
    <mergeCell ref="B2:E2"/>
    <mergeCell ref="B3:E3"/>
    <mergeCell ref="O7:O8"/>
    <mergeCell ref="F7:F9"/>
    <mergeCell ref="G7:G8"/>
    <mergeCell ref="B7:C7"/>
    <mergeCell ref="L7:L8"/>
    <mergeCell ref="M7:M8"/>
    <mergeCell ref="A6:W6"/>
  </mergeCells>
  <printOptions/>
  <pageMargins left="0.25" right="0.17" top="0.35" bottom="0.37" header="0.22" footer="0.27"/>
  <pageSetup horizontalDpi="600" verticalDpi="600" orientation="landscape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O91"/>
  <sheetViews>
    <sheetView workbookViewId="0" topLeftCell="A7">
      <pane xSplit="5" ySplit="4" topLeftCell="F11" activePane="bottomRight" state="frozen"/>
      <selection pane="topLeft" activeCell="A7" sqref="A7"/>
      <selection pane="topRight" activeCell="F7" sqref="F7"/>
      <selection pane="bottomLeft" activeCell="A11" sqref="A11"/>
      <selection pane="bottomRight" activeCell="AM9" sqref="AM9"/>
    </sheetView>
  </sheetViews>
  <sheetFormatPr defaultColWidth="8.796875" defaultRowHeight="15"/>
  <cols>
    <col min="1" max="1" width="3.59765625" style="249" customWidth="1"/>
    <col min="2" max="2" width="17.59765625" style="332" customWidth="1"/>
    <col min="3" max="3" width="7" style="332" customWidth="1"/>
    <col min="4" max="4" width="13.09765625" style="332" customWidth="1"/>
    <col min="5" max="5" width="7.69921875" style="250" customWidth="1"/>
    <col min="6" max="6" width="12.8984375" style="251" customWidth="1"/>
    <col min="7" max="7" width="4.19921875" style="251" customWidth="1"/>
    <col min="8" max="33" width="4.19921875" style="249" customWidth="1"/>
    <col min="34" max="34" width="4.8984375" style="249" customWidth="1"/>
    <col min="35" max="35" width="6.5" style="249" customWidth="1"/>
    <col min="36" max="36" width="11.8984375" style="296" customWidth="1"/>
    <col min="37" max="37" width="4.8984375" style="249" customWidth="1"/>
    <col min="38" max="38" width="5.09765625" style="249" customWidth="1"/>
    <col min="39" max="39" width="11" style="249" customWidth="1"/>
    <col min="40" max="16384" width="9" style="249" customWidth="1"/>
  </cols>
  <sheetData>
    <row r="1" ht="15.75"/>
    <row r="2" spans="1:36" s="318" customFormat="1" ht="17.25" customHeight="1">
      <c r="A2" s="289"/>
      <c r="B2" s="667" t="s">
        <v>337</v>
      </c>
      <c r="C2" s="668"/>
      <c r="D2" s="668"/>
      <c r="E2" s="444"/>
      <c r="F2" s="444"/>
      <c r="G2" s="445"/>
      <c r="H2" s="293"/>
      <c r="I2" s="445"/>
      <c r="J2" s="445"/>
      <c r="K2" s="293"/>
      <c r="L2" s="293"/>
      <c r="M2" s="293"/>
      <c r="N2" s="293"/>
      <c r="O2" s="293"/>
      <c r="P2" s="293"/>
      <c r="Q2" s="520"/>
      <c r="R2" s="520"/>
      <c r="S2" s="445" t="s">
        <v>342</v>
      </c>
      <c r="T2" s="445"/>
      <c r="U2" s="445"/>
      <c r="V2" s="445"/>
      <c r="W2" s="445"/>
      <c r="X2" s="445"/>
      <c r="Y2" s="445"/>
      <c r="Z2" s="445"/>
      <c r="AA2" s="445"/>
      <c r="AB2" s="445"/>
      <c r="AC2" s="445"/>
      <c r="AD2" s="445"/>
      <c r="AE2" s="445"/>
      <c r="AF2" s="445"/>
      <c r="AG2" s="445"/>
      <c r="AH2" s="445"/>
      <c r="AI2" s="289"/>
      <c r="AJ2" s="445"/>
    </row>
    <row r="3" spans="1:36" s="318" customFormat="1" ht="17.25" customHeight="1">
      <c r="A3" s="289"/>
      <c r="B3" s="669" t="s">
        <v>338</v>
      </c>
      <c r="C3" s="670"/>
      <c r="D3" s="670"/>
      <c r="E3" s="447"/>
      <c r="F3" s="444"/>
      <c r="G3" s="449"/>
      <c r="H3" s="293"/>
      <c r="I3" s="445"/>
      <c r="J3" s="445"/>
      <c r="K3" s="293"/>
      <c r="L3" s="293"/>
      <c r="M3" s="293"/>
      <c r="N3" s="293"/>
      <c r="O3" s="293"/>
      <c r="P3" s="293"/>
      <c r="Q3" s="520"/>
      <c r="R3" s="520"/>
      <c r="S3" s="449" t="s">
        <v>343</v>
      </c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449"/>
      <c r="AI3" s="289"/>
      <c r="AJ3" s="445"/>
    </row>
    <row r="4" spans="1:36" s="318" customFormat="1" ht="18.75">
      <c r="A4" s="289"/>
      <c r="B4" s="669" t="s">
        <v>339</v>
      </c>
      <c r="C4" s="670"/>
      <c r="D4" s="670"/>
      <c r="E4" s="447"/>
      <c r="F4" s="444"/>
      <c r="G4" s="451"/>
      <c r="H4" s="300"/>
      <c r="I4" s="452"/>
      <c r="J4" s="452"/>
      <c r="K4" s="301"/>
      <c r="L4" s="453"/>
      <c r="M4" s="453"/>
      <c r="N4" s="453"/>
      <c r="O4" s="453"/>
      <c r="P4" s="453"/>
      <c r="Q4" s="453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</row>
    <row r="5" spans="1:39" ht="18.75">
      <c r="A5" s="289"/>
      <c r="B5" s="303"/>
      <c r="C5" s="303"/>
      <c r="D5" s="303"/>
      <c r="E5" s="444"/>
      <c r="F5" s="444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54"/>
    </row>
    <row r="6" spans="1:39" ht="22.5">
      <c r="A6" s="648" t="s">
        <v>340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</row>
    <row r="7" spans="1:39" ht="18.75">
      <c r="A7" s="649" t="s">
        <v>341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649"/>
      <c r="AK7" s="649"/>
      <c r="AL7" s="649"/>
      <c r="AM7" s="649"/>
    </row>
    <row r="8" spans="1:39" ht="14.25" customHeight="1" thickBot="1">
      <c r="A8" s="306"/>
      <c r="B8" s="307"/>
      <c r="C8" s="307"/>
      <c r="D8" s="307"/>
      <c r="E8" s="307"/>
      <c r="F8" s="307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</row>
    <row r="9" spans="1:40" s="314" customFormat="1" ht="186" customHeight="1" thickTop="1">
      <c r="A9" s="457" t="s">
        <v>33</v>
      </c>
      <c r="B9" s="458" t="s">
        <v>35</v>
      </c>
      <c r="C9" s="459" t="s">
        <v>36</v>
      </c>
      <c r="D9" s="460" t="s">
        <v>34</v>
      </c>
      <c r="E9" s="460" t="s">
        <v>37</v>
      </c>
      <c r="F9" s="457" t="s">
        <v>38</v>
      </c>
      <c r="G9" s="461" t="s">
        <v>246</v>
      </c>
      <c r="H9" s="462" t="s">
        <v>249</v>
      </c>
      <c r="I9" s="461" t="s">
        <v>250</v>
      </c>
      <c r="J9" s="461" t="s">
        <v>251</v>
      </c>
      <c r="K9" s="461" t="s">
        <v>252</v>
      </c>
      <c r="L9" s="461" t="s">
        <v>253</v>
      </c>
      <c r="M9" s="463" t="s">
        <v>332</v>
      </c>
      <c r="N9" s="462" t="s">
        <v>331</v>
      </c>
      <c r="O9" s="462" t="s">
        <v>249</v>
      </c>
      <c r="P9" s="462" t="s">
        <v>330</v>
      </c>
      <c r="Q9" s="462" t="s">
        <v>329</v>
      </c>
      <c r="R9" s="462" t="s">
        <v>328</v>
      </c>
      <c r="S9" s="498" t="s">
        <v>351</v>
      </c>
      <c r="T9" s="498" t="s">
        <v>356</v>
      </c>
      <c r="U9" s="498" t="s">
        <v>355</v>
      </c>
      <c r="V9" s="499" t="s">
        <v>350</v>
      </c>
      <c r="W9" s="498" t="s">
        <v>352</v>
      </c>
      <c r="X9" s="498" t="s">
        <v>353</v>
      </c>
      <c r="Y9" s="498" t="s">
        <v>354</v>
      </c>
      <c r="Z9" s="464" t="s">
        <v>366</v>
      </c>
      <c r="AA9" s="373" t="s">
        <v>369</v>
      </c>
      <c r="AB9" s="373" t="s">
        <v>370</v>
      </c>
      <c r="AC9" s="374" t="s">
        <v>371</v>
      </c>
      <c r="AD9" s="373" t="s">
        <v>372</v>
      </c>
      <c r="AE9" s="373" t="s">
        <v>373</v>
      </c>
      <c r="AF9" s="373" t="s">
        <v>374</v>
      </c>
      <c r="AG9" s="385" t="s">
        <v>379</v>
      </c>
      <c r="AH9" s="385" t="s">
        <v>380</v>
      </c>
      <c r="AI9" s="497" t="s">
        <v>390</v>
      </c>
      <c r="AJ9" s="466" t="s">
        <v>391</v>
      </c>
      <c r="AK9" s="313" t="s">
        <v>334</v>
      </c>
      <c r="AL9" s="313" t="s">
        <v>335</v>
      </c>
      <c r="AM9" s="313" t="s">
        <v>336</v>
      </c>
      <c r="AN9" s="465" t="s">
        <v>389</v>
      </c>
    </row>
    <row r="10" spans="1:40" s="314" customFormat="1" ht="18.75" customHeight="1">
      <c r="A10" s="671" t="s">
        <v>39</v>
      </c>
      <c r="B10" s="672"/>
      <c r="C10" s="672"/>
      <c r="D10" s="672"/>
      <c r="E10" s="672"/>
      <c r="F10" s="673"/>
      <c r="G10" s="467">
        <f>'HK1'!I2</f>
        <v>5</v>
      </c>
      <c r="H10" s="467">
        <f>'HK1'!L2</f>
        <v>3</v>
      </c>
      <c r="I10" s="467">
        <f>'HK1'!O2</f>
        <v>4</v>
      </c>
      <c r="J10" s="467">
        <f>'HK1'!R2</f>
        <v>4</v>
      </c>
      <c r="K10" s="468">
        <f>'HK1'!U2</f>
        <v>4</v>
      </c>
      <c r="L10" s="467">
        <f>'HK1'!X2</f>
        <v>0</v>
      </c>
      <c r="M10" s="467">
        <f>'HK2'!I2</f>
        <v>5</v>
      </c>
      <c r="N10" s="467">
        <f>'HK2'!L2</f>
        <v>4</v>
      </c>
      <c r="O10" s="467">
        <f>'HK2'!O2</f>
        <v>5</v>
      </c>
      <c r="P10" s="467">
        <f>'HK2'!R2</f>
        <v>5</v>
      </c>
      <c r="Q10" s="467">
        <f>'HK2'!U2</f>
        <v>3</v>
      </c>
      <c r="R10" s="467">
        <f>'HK2'!X2</f>
        <v>0</v>
      </c>
      <c r="S10" s="467">
        <f>'HK3'!I2</f>
        <v>4</v>
      </c>
      <c r="T10" s="467">
        <f>'HK3'!L2</f>
        <v>3</v>
      </c>
      <c r="U10" s="467">
        <f>'HK3'!O2</f>
        <v>5</v>
      </c>
      <c r="V10" s="467">
        <f>'HK3'!R2</f>
        <v>3</v>
      </c>
      <c r="W10" s="467">
        <f>'HK3'!U2</f>
        <v>3</v>
      </c>
      <c r="X10" s="467">
        <f>'HK3'!X2</f>
        <v>3</v>
      </c>
      <c r="Y10" s="467">
        <f>'HK3'!AA2</f>
        <v>0</v>
      </c>
      <c r="Z10" s="467">
        <f>'HK4'!I2</f>
        <v>4</v>
      </c>
      <c r="AA10" s="467">
        <f>'HK4'!L2</f>
        <v>3</v>
      </c>
      <c r="AB10" s="467">
        <f>'HK4'!O2</f>
        <v>3</v>
      </c>
      <c r="AC10" s="467">
        <f>'HK4'!R2</f>
        <v>4</v>
      </c>
      <c r="AD10" s="467">
        <f>'HK4'!U2</f>
        <v>4</v>
      </c>
      <c r="AE10" s="467">
        <f>'HK4'!X2</f>
        <v>3</v>
      </c>
      <c r="AF10" s="467">
        <f>'HK4'!AA2</f>
        <v>3</v>
      </c>
      <c r="AG10" s="521">
        <f>'HK4'!AD2</f>
        <v>1</v>
      </c>
      <c r="AH10" s="521">
        <f>'HK4'!AG2</f>
        <v>0</v>
      </c>
      <c r="AI10" s="469">
        <f>SUM(S10:AH10)</f>
        <v>46</v>
      </c>
      <c r="AJ10" s="470"/>
      <c r="AK10" s="390"/>
      <c r="AL10" s="390"/>
      <c r="AM10" s="390"/>
      <c r="AN10" s="469">
        <f>SUM(G10:AH10)</f>
        <v>88</v>
      </c>
    </row>
    <row r="11" spans="1:40" s="318" customFormat="1" ht="23.25" customHeight="1">
      <c r="A11" s="471">
        <v>1</v>
      </c>
      <c r="B11" s="472" t="s">
        <v>76</v>
      </c>
      <c r="C11" s="473" t="s">
        <v>40</v>
      </c>
      <c r="D11" s="436" t="s">
        <v>256</v>
      </c>
      <c r="E11" s="471"/>
      <c r="F11" s="474" t="s">
        <v>2</v>
      </c>
      <c r="G11" s="522">
        <f>'HK1'!I3</f>
        <v>8</v>
      </c>
      <c r="H11" s="522">
        <f>'HK1'!L3</f>
        <v>6</v>
      </c>
      <c r="I11" s="522">
        <f>'HK1'!O3</f>
        <v>7</v>
      </c>
      <c r="J11" s="522">
        <f>'HK1'!R3</f>
        <v>9</v>
      </c>
      <c r="K11" s="523">
        <f>'HK1'!U3</f>
        <v>5</v>
      </c>
      <c r="L11" s="522">
        <f>'HK1'!X3</f>
        <v>7</v>
      </c>
      <c r="M11" s="522">
        <f>'HK2'!I3</f>
        <v>9</v>
      </c>
      <c r="N11" s="522">
        <f>'HK2'!L3</f>
        <v>9</v>
      </c>
      <c r="O11" s="522">
        <f>'HK2'!O3</f>
        <v>6</v>
      </c>
      <c r="P11" s="522">
        <f>'HK2'!R3</f>
        <v>5</v>
      </c>
      <c r="Q11" s="522">
        <f>'HK2'!U3</f>
        <v>8</v>
      </c>
      <c r="R11" s="522">
        <f>'HK2'!X3</f>
        <v>5</v>
      </c>
      <c r="S11" s="522">
        <f>'HK3'!I3</f>
        <v>8</v>
      </c>
      <c r="T11" s="522">
        <f>'HK3'!L3</f>
        <v>6</v>
      </c>
      <c r="U11" s="522">
        <f>'HK3'!O3</f>
        <v>6</v>
      </c>
      <c r="V11" s="522">
        <f>'HK3'!R3</f>
        <v>7</v>
      </c>
      <c r="W11" s="522">
        <f>'HK3'!U3</f>
        <v>7</v>
      </c>
      <c r="X11" s="522">
        <f>'HK3'!X3</f>
        <v>5</v>
      </c>
      <c r="Y11" s="522">
        <f>'HK3'!AA3</f>
        <v>7</v>
      </c>
      <c r="Z11" s="522">
        <f>'HK4'!I3</f>
        <v>7</v>
      </c>
      <c r="AA11" s="522">
        <f>'HK4'!L3</f>
        <v>7</v>
      </c>
      <c r="AB11" s="522">
        <f>'HK4'!O3</f>
        <v>6</v>
      </c>
      <c r="AC11" s="522">
        <f>'HK4'!R3</f>
        <v>4</v>
      </c>
      <c r="AD11" s="522">
        <f>'HK4'!U3</f>
        <v>5</v>
      </c>
      <c r="AE11" s="522">
        <f>'HK4'!X3</f>
        <v>5</v>
      </c>
      <c r="AF11" s="522">
        <f>'HK4'!AA3</f>
        <v>8</v>
      </c>
      <c r="AG11" s="524">
        <f>'HK4'!AD3</f>
        <v>0</v>
      </c>
      <c r="AH11" s="524">
        <f>'HK4'!AG3</f>
        <v>8</v>
      </c>
      <c r="AI11" s="388">
        <f aca="true" t="shared" si="0" ref="AI11:AI42">ROUND(SUMPRODUCT(S11:AH11,$S$10:$AH$10)/SUMIF($S11:$AH11,"&lt;&gt;M",$S$10:$AH$10),2)</f>
        <v>6.07</v>
      </c>
      <c r="AJ11" s="500" t="str">
        <f aca="true" t="shared" si="1" ref="AJ11:AJ42">IF(AI11&gt;=9,"Xuất Sắc",IF(AI11&gt;=8,"Giỏi",IF(AI11&gt;=7,"Khá",IF(AI11&gt;=6,"TB.Khá",IF(AI11&gt;=5,"Trung Bình",IF(AI11&gt;=4,"Yếu","Kém"))))))</f>
        <v>TB.Khá</v>
      </c>
      <c r="AK11" s="261">
        <f aca="true" t="shared" si="2" ref="AK11:AK42">COUNTIF(G11:AH11,"&lt;5")</f>
        <v>2</v>
      </c>
      <c r="AL11" s="261">
        <f aca="true" t="shared" si="3" ref="AL11:AL42">SUMIF(G11:AH11,"&lt;5",$G$10:$AH$10)</f>
        <v>5</v>
      </c>
      <c r="AM11" s="279" t="str">
        <f>IF(AND(AI11&gt;=5,AL11&lt;=25),"Học tiếp",IF(OR(AI11&lt;3.5,AN11&lt;4),"Thôi học","Ngừng học"))</f>
        <v>Học tiếp</v>
      </c>
      <c r="AN11" s="388">
        <f aca="true" t="shared" si="4" ref="AN11:AN42">ROUND(SUMPRODUCT(G11:AH11,$G$10:$AH$10)/SUMIF($G11:$AH11,"&lt;&gt;M",$G$10:$AH$10),2)</f>
        <v>6.6</v>
      </c>
    </row>
    <row r="12" spans="1:40" s="318" customFormat="1" ht="23.25" customHeight="1">
      <c r="A12" s="246">
        <v>2</v>
      </c>
      <c r="B12" s="247" t="s">
        <v>77</v>
      </c>
      <c r="C12" s="248" t="s">
        <v>40</v>
      </c>
      <c r="D12" s="53" t="s">
        <v>257</v>
      </c>
      <c r="E12" s="246" t="s">
        <v>78</v>
      </c>
      <c r="F12" s="319" t="s">
        <v>79</v>
      </c>
      <c r="G12" s="522">
        <f>'HK1'!I4</f>
        <v>7</v>
      </c>
      <c r="H12" s="522">
        <f>'HK1'!L4</f>
        <v>6</v>
      </c>
      <c r="I12" s="522">
        <f>'HK1'!O4</f>
        <v>7</v>
      </c>
      <c r="J12" s="522">
        <f>'HK1'!R4</f>
        <v>6</v>
      </c>
      <c r="K12" s="523">
        <f>'HK1'!U4</f>
        <v>6</v>
      </c>
      <c r="L12" s="522">
        <f>'HK1'!X4</f>
        <v>8</v>
      </c>
      <c r="M12" s="522">
        <f>'HK2'!I4</f>
        <v>10</v>
      </c>
      <c r="N12" s="522">
        <f>'HK2'!L4</f>
        <v>5</v>
      </c>
      <c r="O12" s="522">
        <f>'HK2'!O4</f>
        <v>6</v>
      </c>
      <c r="P12" s="522">
        <f>'HK2'!R4</f>
        <v>5</v>
      </c>
      <c r="Q12" s="522">
        <f>'HK2'!U4</f>
        <v>6</v>
      </c>
      <c r="R12" s="522">
        <f>'HK2'!X4</f>
        <v>7</v>
      </c>
      <c r="S12" s="522">
        <f>'HK3'!I4</f>
        <v>8</v>
      </c>
      <c r="T12" s="522">
        <f>'HK3'!L4</f>
        <v>7</v>
      </c>
      <c r="U12" s="522">
        <f>'HK3'!O4</f>
        <v>7</v>
      </c>
      <c r="V12" s="522">
        <f>'HK3'!R4</f>
        <v>5</v>
      </c>
      <c r="W12" s="522">
        <f>'HK3'!U4</f>
        <v>8</v>
      </c>
      <c r="X12" s="522">
        <f>'HK3'!X4</f>
        <v>5</v>
      </c>
      <c r="Y12" s="522">
        <f>'HK3'!AA4</f>
        <v>5</v>
      </c>
      <c r="Z12" s="522">
        <f>'HK4'!I4</f>
        <v>7</v>
      </c>
      <c r="AA12" s="522">
        <f>'HK4'!L4</f>
        <v>6</v>
      </c>
      <c r="AB12" s="522">
        <f>'HK4'!O4</f>
        <v>7</v>
      </c>
      <c r="AC12" s="522">
        <f>'HK4'!R4</f>
        <v>3</v>
      </c>
      <c r="AD12" s="522">
        <f>'HK4'!U4</f>
        <v>8</v>
      </c>
      <c r="AE12" s="522">
        <f>'HK4'!X4</f>
        <v>5</v>
      </c>
      <c r="AF12" s="522">
        <f>'HK4'!AA4</f>
        <v>7</v>
      </c>
      <c r="AG12" s="524">
        <f>'HK4'!AD4</f>
        <v>0</v>
      </c>
      <c r="AH12" s="524">
        <f>'HK4'!AG4</f>
        <v>7</v>
      </c>
      <c r="AI12" s="388">
        <f t="shared" si="0"/>
        <v>6.28</v>
      </c>
      <c r="AJ12" s="500" t="str">
        <f t="shared" si="1"/>
        <v>TB.Khá</v>
      </c>
      <c r="AK12" s="261">
        <f t="shared" si="2"/>
        <v>2</v>
      </c>
      <c r="AL12" s="261">
        <f t="shared" si="3"/>
        <v>5</v>
      </c>
      <c r="AM12" s="279" t="str">
        <f aca="true" t="shared" si="5" ref="AM12:AM70">IF(AND(AI12&gt;=5,AL12&lt;=25),"Học tiếp",IF(OR(AI12&lt;3.5,AN12&lt;4),"Thôi học","Ngừng học"))</f>
        <v>Học tiếp</v>
      </c>
      <c r="AN12" s="388">
        <f t="shared" si="4"/>
        <v>6.38</v>
      </c>
    </row>
    <row r="13" spans="1:40" s="318" customFormat="1" ht="23.25" customHeight="1">
      <c r="A13" s="246">
        <v>3</v>
      </c>
      <c r="B13" s="247" t="s">
        <v>80</v>
      </c>
      <c r="C13" s="248" t="s">
        <v>81</v>
      </c>
      <c r="D13" s="53" t="s">
        <v>258</v>
      </c>
      <c r="E13" s="246" t="s">
        <v>57</v>
      </c>
      <c r="F13" s="319" t="s">
        <v>82</v>
      </c>
      <c r="G13" s="522">
        <f>'HK1'!I5</f>
        <v>7</v>
      </c>
      <c r="H13" s="522">
        <f>'HK1'!L5</f>
        <v>5</v>
      </c>
      <c r="I13" s="522">
        <f>'HK1'!O5</f>
        <v>5</v>
      </c>
      <c r="J13" s="522">
        <f>'HK1'!R5</f>
        <v>5</v>
      </c>
      <c r="K13" s="523">
        <f>'HK1'!U5</f>
        <v>5</v>
      </c>
      <c r="L13" s="522">
        <f>'HK1'!X5</f>
        <v>8</v>
      </c>
      <c r="M13" s="522">
        <f>'HK2'!I5</f>
        <v>10</v>
      </c>
      <c r="N13" s="522">
        <f>'HK2'!L5</f>
        <v>6</v>
      </c>
      <c r="O13" s="522">
        <f>'HK2'!O5</f>
        <v>7</v>
      </c>
      <c r="P13" s="522">
        <f>'HK2'!R5</f>
        <v>5</v>
      </c>
      <c r="Q13" s="522">
        <f>'HK2'!U5</f>
        <v>5</v>
      </c>
      <c r="R13" s="522">
        <f>'HK2'!X5</f>
        <v>8</v>
      </c>
      <c r="S13" s="522">
        <f>'HK3'!I5</f>
        <v>8</v>
      </c>
      <c r="T13" s="522">
        <f>'HK3'!L5</f>
        <v>8</v>
      </c>
      <c r="U13" s="522">
        <f>'HK3'!O5</f>
        <v>6</v>
      </c>
      <c r="V13" s="522">
        <f>'HK3'!R5</f>
        <v>0</v>
      </c>
      <c r="W13" s="522">
        <f>'HK3'!U5</f>
        <v>7</v>
      </c>
      <c r="X13" s="522">
        <f>'HK3'!X5</f>
        <v>6</v>
      </c>
      <c r="Y13" s="522">
        <f>'HK3'!AA5</f>
        <v>6</v>
      </c>
      <c r="Z13" s="522">
        <f>'HK4'!I5</f>
        <v>7</v>
      </c>
      <c r="AA13" s="522">
        <f>'HK4'!L5</f>
        <v>5</v>
      </c>
      <c r="AB13" s="522">
        <f>'HK4'!O5</f>
        <v>6</v>
      </c>
      <c r="AC13" s="522">
        <f>'HK4'!R5</f>
        <v>3</v>
      </c>
      <c r="AD13" s="522">
        <f>'HK4'!U5</f>
        <v>6</v>
      </c>
      <c r="AE13" s="522">
        <f>'HK4'!X5</f>
        <v>5</v>
      </c>
      <c r="AF13" s="522">
        <f>'HK4'!AA5</f>
        <v>4</v>
      </c>
      <c r="AG13" s="524">
        <f>'HK4'!AD5</f>
        <v>0</v>
      </c>
      <c r="AH13" s="524">
        <f>'HK4'!AG5</f>
        <v>6</v>
      </c>
      <c r="AI13" s="388">
        <f t="shared" si="0"/>
        <v>5.41</v>
      </c>
      <c r="AJ13" s="500" t="str">
        <f t="shared" si="1"/>
        <v>Trung Bình</v>
      </c>
      <c r="AK13" s="261">
        <f t="shared" si="2"/>
        <v>4</v>
      </c>
      <c r="AL13" s="261">
        <f t="shared" si="3"/>
        <v>11</v>
      </c>
      <c r="AM13" s="279" t="str">
        <f t="shared" si="5"/>
        <v>Học tiếp</v>
      </c>
      <c r="AN13" s="388">
        <f t="shared" si="4"/>
        <v>5.77</v>
      </c>
    </row>
    <row r="14" spans="1:40" s="318" customFormat="1" ht="23.25" customHeight="1">
      <c r="A14" s="471">
        <v>4</v>
      </c>
      <c r="B14" s="247" t="s">
        <v>83</v>
      </c>
      <c r="C14" s="248" t="s">
        <v>81</v>
      </c>
      <c r="D14" s="53" t="s">
        <v>259</v>
      </c>
      <c r="E14" s="246" t="s">
        <v>55</v>
      </c>
      <c r="F14" s="319" t="s">
        <v>25</v>
      </c>
      <c r="G14" s="522">
        <f>'HK1'!I6</f>
        <v>9</v>
      </c>
      <c r="H14" s="522">
        <f>'HK1'!L6</f>
        <v>5</v>
      </c>
      <c r="I14" s="522">
        <f>'HK1'!O6</f>
        <v>6</v>
      </c>
      <c r="J14" s="522">
        <f>'HK1'!R6</f>
        <v>9</v>
      </c>
      <c r="K14" s="523">
        <f>'HK1'!U6</f>
        <v>6</v>
      </c>
      <c r="L14" s="522">
        <f>'HK1'!X6</f>
        <v>6</v>
      </c>
      <c r="M14" s="522">
        <f>'HK2'!I6</f>
        <v>8</v>
      </c>
      <c r="N14" s="522">
        <f>'HK2'!L6</f>
        <v>5</v>
      </c>
      <c r="O14" s="522">
        <f>'HK2'!O6</f>
        <v>6</v>
      </c>
      <c r="P14" s="522">
        <f>'HK2'!R6</f>
        <v>6</v>
      </c>
      <c r="Q14" s="522">
        <f>'HK2'!U6</f>
        <v>6</v>
      </c>
      <c r="R14" s="522">
        <f>'HK2'!X6</f>
        <v>5</v>
      </c>
      <c r="S14" s="522">
        <f>'HK3'!I6</f>
        <v>10</v>
      </c>
      <c r="T14" s="522">
        <f>'HK3'!L6</f>
        <v>8</v>
      </c>
      <c r="U14" s="522">
        <f>'HK3'!O6</f>
        <v>6</v>
      </c>
      <c r="V14" s="522">
        <f>'HK3'!R6</f>
        <v>7</v>
      </c>
      <c r="W14" s="522">
        <f>'HK3'!U6</f>
        <v>7</v>
      </c>
      <c r="X14" s="522">
        <f>'HK3'!X6</f>
        <v>6</v>
      </c>
      <c r="Y14" s="522">
        <f>'HK3'!AA6</f>
        <v>3</v>
      </c>
      <c r="Z14" s="522">
        <f>'HK4'!I6</f>
        <v>5</v>
      </c>
      <c r="AA14" s="522">
        <f>'HK4'!L6</f>
        <v>5</v>
      </c>
      <c r="AB14" s="522">
        <f>'HK4'!O6</f>
        <v>5</v>
      </c>
      <c r="AC14" s="522">
        <f>'HK4'!R6</f>
        <v>3</v>
      </c>
      <c r="AD14" s="522">
        <f>'HK4'!U6</f>
        <v>6</v>
      </c>
      <c r="AE14" s="522">
        <f>'HK4'!X6</f>
        <v>6</v>
      </c>
      <c r="AF14" s="522">
        <f>'HK4'!AA6</f>
        <v>6</v>
      </c>
      <c r="AG14" s="524">
        <f>'HK4'!AD6</f>
        <v>0</v>
      </c>
      <c r="AH14" s="524">
        <f>'HK4'!AG6</f>
        <v>7</v>
      </c>
      <c r="AI14" s="388">
        <f t="shared" si="0"/>
        <v>6</v>
      </c>
      <c r="AJ14" s="500" t="str">
        <f t="shared" si="1"/>
        <v>TB.Khá</v>
      </c>
      <c r="AK14" s="261">
        <f t="shared" si="2"/>
        <v>3</v>
      </c>
      <c r="AL14" s="261">
        <f t="shared" si="3"/>
        <v>5</v>
      </c>
      <c r="AM14" s="279" t="str">
        <f t="shared" si="5"/>
        <v>Học tiếp</v>
      </c>
      <c r="AN14" s="388">
        <f t="shared" si="4"/>
        <v>6.34</v>
      </c>
    </row>
    <row r="15" spans="1:40" s="318" customFormat="1" ht="23.25" customHeight="1">
      <c r="A15" s="246">
        <v>5</v>
      </c>
      <c r="B15" s="247" t="s">
        <v>84</v>
      </c>
      <c r="C15" s="248" t="s">
        <v>44</v>
      </c>
      <c r="D15" s="53" t="s">
        <v>260</v>
      </c>
      <c r="E15" s="246" t="s">
        <v>85</v>
      </c>
      <c r="F15" s="319" t="s">
        <v>86</v>
      </c>
      <c r="G15" s="522">
        <f>'HK1'!I7</f>
        <v>8</v>
      </c>
      <c r="H15" s="522">
        <f>'HK1'!L7</f>
        <v>6</v>
      </c>
      <c r="I15" s="522">
        <f>'HK1'!O7</f>
        <v>7</v>
      </c>
      <c r="J15" s="522">
        <f>'HK1'!R7</f>
        <v>10</v>
      </c>
      <c r="K15" s="523">
        <f>'HK1'!U7</f>
        <v>5</v>
      </c>
      <c r="L15" s="522">
        <f>'HK1'!X7</f>
        <v>8</v>
      </c>
      <c r="M15" s="522">
        <f>'HK2'!I7</f>
        <v>9</v>
      </c>
      <c r="N15" s="522">
        <f>'HK2'!L7</f>
        <v>5</v>
      </c>
      <c r="O15" s="522">
        <f>'HK2'!O7</f>
        <v>5</v>
      </c>
      <c r="P15" s="522">
        <f>'HK2'!R7</f>
        <v>6</v>
      </c>
      <c r="Q15" s="522">
        <f>'HK2'!U7</f>
        <v>7</v>
      </c>
      <c r="R15" s="522">
        <f>'HK2'!X7</f>
        <v>6</v>
      </c>
      <c r="S15" s="522">
        <f>'HK3'!I7</f>
        <v>8</v>
      </c>
      <c r="T15" s="522">
        <f>'HK3'!L7</f>
        <v>8</v>
      </c>
      <c r="U15" s="522">
        <f>'HK3'!O7</f>
        <v>6</v>
      </c>
      <c r="V15" s="522">
        <f>'HK3'!R7</f>
        <v>6</v>
      </c>
      <c r="W15" s="522">
        <f>'HK3'!U7</f>
        <v>7</v>
      </c>
      <c r="X15" s="522">
        <f>'HK3'!X7</f>
        <v>7</v>
      </c>
      <c r="Y15" s="522">
        <f>'HK3'!AA7</f>
        <v>6</v>
      </c>
      <c r="Z15" s="522">
        <f>'HK4'!I7</f>
        <v>6</v>
      </c>
      <c r="AA15" s="522">
        <f>'HK4'!L7</f>
        <v>8</v>
      </c>
      <c r="AB15" s="522">
        <f>'HK4'!O7</f>
        <v>6</v>
      </c>
      <c r="AC15" s="522">
        <f>'HK4'!R7</f>
        <v>7</v>
      </c>
      <c r="AD15" s="522">
        <f>'HK4'!U7</f>
        <v>6</v>
      </c>
      <c r="AE15" s="522">
        <f>'HK4'!X7</f>
        <v>5</v>
      </c>
      <c r="AF15" s="522">
        <f>'HK4'!AA7</f>
        <v>3</v>
      </c>
      <c r="AG15" s="524">
        <f>'HK4'!AD7</f>
        <v>0</v>
      </c>
      <c r="AH15" s="524">
        <f>'HK4'!AG7</f>
        <v>6</v>
      </c>
      <c r="AI15" s="388">
        <f t="shared" si="0"/>
        <v>6.26</v>
      </c>
      <c r="AJ15" s="500" t="str">
        <f t="shared" si="1"/>
        <v>TB.Khá</v>
      </c>
      <c r="AK15" s="261">
        <f t="shared" si="2"/>
        <v>2</v>
      </c>
      <c r="AL15" s="261">
        <f t="shared" si="3"/>
        <v>4</v>
      </c>
      <c r="AM15" s="279" t="str">
        <f t="shared" si="5"/>
        <v>Học tiếp</v>
      </c>
      <c r="AN15" s="388">
        <f t="shared" si="4"/>
        <v>6.53</v>
      </c>
    </row>
    <row r="16" spans="1:40" s="318" customFormat="1" ht="23.25" customHeight="1">
      <c r="A16" s="246">
        <v>6</v>
      </c>
      <c r="B16" s="247" t="s">
        <v>87</v>
      </c>
      <c r="C16" s="248" t="s">
        <v>88</v>
      </c>
      <c r="D16" s="53" t="s">
        <v>261</v>
      </c>
      <c r="E16" s="246" t="s">
        <v>61</v>
      </c>
      <c r="F16" s="319" t="s">
        <v>89</v>
      </c>
      <c r="G16" s="522">
        <f>'HK1'!I8</f>
        <v>9</v>
      </c>
      <c r="H16" s="522">
        <f>'HK1'!L8</f>
        <v>6</v>
      </c>
      <c r="I16" s="522">
        <f>'HK1'!O8</f>
        <v>5</v>
      </c>
      <c r="J16" s="522">
        <f>'HK1'!R8</f>
        <v>4</v>
      </c>
      <c r="K16" s="523">
        <f>'HK1'!U8</f>
        <v>5</v>
      </c>
      <c r="L16" s="522">
        <f>'HK1'!X8</f>
        <v>8</v>
      </c>
      <c r="M16" s="522">
        <f>'HK2'!I8</f>
        <v>9</v>
      </c>
      <c r="N16" s="522">
        <f>'HK2'!L8</f>
        <v>5</v>
      </c>
      <c r="O16" s="522">
        <f>'HK2'!O8</f>
        <v>7</v>
      </c>
      <c r="P16" s="522">
        <f>'HK2'!R8</f>
        <v>7</v>
      </c>
      <c r="Q16" s="522">
        <f>'HK2'!U8</f>
        <v>7</v>
      </c>
      <c r="R16" s="522">
        <f>'HK2'!X8</f>
        <v>8</v>
      </c>
      <c r="S16" s="522">
        <f>'HK3'!I8</f>
        <v>9</v>
      </c>
      <c r="T16" s="522">
        <f>'HK3'!L8</f>
        <v>6</v>
      </c>
      <c r="U16" s="522">
        <f>'HK3'!O8</f>
        <v>6</v>
      </c>
      <c r="V16" s="522">
        <f>'HK3'!R8</f>
        <v>7</v>
      </c>
      <c r="W16" s="522">
        <f>'HK3'!U8</f>
        <v>6</v>
      </c>
      <c r="X16" s="522">
        <f>'HK3'!X8</f>
        <v>5</v>
      </c>
      <c r="Y16" s="522">
        <f>'HK3'!AA8</f>
        <v>7</v>
      </c>
      <c r="Z16" s="522">
        <f>'HK4'!I8</f>
        <v>5</v>
      </c>
      <c r="AA16" s="522">
        <f>'HK4'!L8</f>
        <v>5</v>
      </c>
      <c r="AB16" s="522">
        <f>'HK4'!O8</f>
        <v>8</v>
      </c>
      <c r="AC16" s="522">
        <f>'HK4'!R8</f>
        <v>5</v>
      </c>
      <c r="AD16" s="522">
        <f>'HK4'!U8</f>
        <v>8</v>
      </c>
      <c r="AE16" s="522">
        <f>'HK4'!X8</f>
        <v>7</v>
      </c>
      <c r="AF16" s="522">
        <f>'HK4'!AA8</f>
        <v>8</v>
      </c>
      <c r="AG16" s="524">
        <f>'HK4'!AD8</f>
        <v>0</v>
      </c>
      <c r="AH16" s="524">
        <f>'HK4'!AG8</f>
        <v>8</v>
      </c>
      <c r="AI16" s="388">
        <f t="shared" si="0"/>
        <v>6.39</v>
      </c>
      <c r="AJ16" s="500" t="str">
        <f t="shared" si="1"/>
        <v>TB.Khá</v>
      </c>
      <c r="AK16" s="261">
        <f t="shared" si="2"/>
        <v>2</v>
      </c>
      <c r="AL16" s="261">
        <f t="shared" si="3"/>
        <v>5</v>
      </c>
      <c r="AM16" s="279" t="str">
        <f t="shared" si="5"/>
        <v>Học tiếp</v>
      </c>
      <c r="AN16" s="388">
        <f t="shared" si="4"/>
        <v>6.47</v>
      </c>
    </row>
    <row r="17" spans="1:40" s="318" customFormat="1" ht="23.25" customHeight="1">
      <c r="A17" s="471">
        <v>7</v>
      </c>
      <c r="B17" s="247" t="s">
        <v>93</v>
      </c>
      <c r="C17" s="248" t="s">
        <v>94</v>
      </c>
      <c r="D17" s="53" t="s">
        <v>263</v>
      </c>
      <c r="E17" s="246" t="s">
        <v>95</v>
      </c>
      <c r="F17" s="319" t="s">
        <v>3</v>
      </c>
      <c r="G17" s="522">
        <f>'HK1'!I9</f>
        <v>7</v>
      </c>
      <c r="H17" s="522">
        <f>'HK1'!L9</f>
        <v>5</v>
      </c>
      <c r="I17" s="522">
        <f>'HK1'!O9</f>
        <v>8</v>
      </c>
      <c r="J17" s="522">
        <f>'HK1'!R9</f>
        <v>10</v>
      </c>
      <c r="K17" s="523">
        <f>'HK1'!U9</f>
        <v>5</v>
      </c>
      <c r="L17" s="522">
        <f>'HK1'!X9</f>
        <v>8</v>
      </c>
      <c r="M17" s="522">
        <f>'HK2'!I9</f>
        <v>7</v>
      </c>
      <c r="N17" s="522">
        <f>'HK2'!L9</f>
        <v>5</v>
      </c>
      <c r="O17" s="522">
        <f>'HK2'!O9</f>
        <v>6</v>
      </c>
      <c r="P17" s="522">
        <f>'HK2'!R9</f>
        <v>5</v>
      </c>
      <c r="Q17" s="522">
        <f>'HK2'!U9</f>
        <v>7</v>
      </c>
      <c r="R17" s="522">
        <f>'HK2'!X9</f>
        <v>8</v>
      </c>
      <c r="S17" s="522">
        <f>'HK3'!I9</f>
        <v>8</v>
      </c>
      <c r="T17" s="522">
        <f>'HK3'!L9</f>
        <v>8</v>
      </c>
      <c r="U17" s="522">
        <f>'HK3'!O9</f>
        <v>7</v>
      </c>
      <c r="V17" s="522">
        <f>'HK3'!R9</f>
        <v>8</v>
      </c>
      <c r="W17" s="522">
        <f>'HK3'!U9</f>
        <v>7</v>
      </c>
      <c r="X17" s="522">
        <f>'HK3'!X9</f>
        <v>8</v>
      </c>
      <c r="Y17" s="522">
        <f>'HK3'!AA9</f>
        <v>5</v>
      </c>
      <c r="Z17" s="522">
        <f>'HK4'!I9</f>
        <v>7</v>
      </c>
      <c r="AA17" s="522">
        <f>'HK4'!L9</f>
        <v>5</v>
      </c>
      <c r="AB17" s="522">
        <f>'HK4'!O9</f>
        <v>8</v>
      </c>
      <c r="AC17" s="522">
        <f>'HK4'!R9</f>
        <v>9</v>
      </c>
      <c r="AD17" s="522">
        <f>'HK4'!U9</f>
        <v>9</v>
      </c>
      <c r="AE17" s="522">
        <f>'HK4'!X9</f>
        <v>7</v>
      </c>
      <c r="AF17" s="522">
        <f>'HK4'!AA9</f>
        <v>7</v>
      </c>
      <c r="AG17" s="524">
        <f>'HK4'!AD9</f>
        <v>0</v>
      </c>
      <c r="AH17" s="524">
        <f>'HK4'!AG9</f>
        <v>6</v>
      </c>
      <c r="AI17" s="388">
        <f t="shared" si="0"/>
        <v>7.41</v>
      </c>
      <c r="AJ17" s="500" t="str">
        <f t="shared" si="1"/>
        <v>Khá</v>
      </c>
      <c r="AK17" s="261">
        <f t="shared" si="2"/>
        <v>1</v>
      </c>
      <c r="AL17" s="261">
        <f t="shared" si="3"/>
        <v>1</v>
      </c>
      <c r="AM17" s="279" t="str">
        <f t="shared" si="5"/>
        <v>Học tiếp</v>
      </c>
      <c r="AN17" s="388">
        <f t="shared" si="4"/>
        <v>6.98</v>
      </c>
    </row>
    <row r="18" spans="1:40" s="318" customFormat="1" ht="23.25" customHeight="1">
      <c r="A18" s="246">
        <v>8</v>
      </c>
      <c r="B18" s="247" t="s">
        <v>96</v>
      </c>
      <c r="C18" s="248" t="s">
        <v>97</v>
      </c>
      <c r="D18" s="53" t="s">
        <v>264</v>
      </c>
      <c r="E18" s="246" t="s">
        <v>98</v>
      </c>
      <c r="F18" s="319" t="s">
        <v>99</v>
      </c>
      <c r="G18" s="522">
        <f>'HK1'!I10</f>
        <v>8</v>
      </c>
      <c r="H18" s="522">
        <f>'HK1'!L10</f>
        <v>6</v>
      </c>
      <c r="I18" s="522">
        <f>'HK1'!O10</f>
        <v>6</v>
      </c>
      <c r="J18" s="522">
        <f>'HK1'!R10</f>
        <v>10</v>
      </c>
      <c r="K18" s="523">
        <f>'HK1'!U10</f>
        <v>5</v>
      </c>
      <c r="L18" s="522">
        <f>'HK1'!X10</f>
        <v>8</v>
      </c>
      <c r="M18" s="522">
        <f>'HK2'!I10</f>
        <v>8</v>
      </c>
      <c r="N18" s="522">
        <f>'HK2'!L10</f>
        <v>6</v>
      </c>
      <c r="O18" s="522">
        <f>'HK2'!O10</f>
        <v>7</v>
      </c>
      <c r="P18" s="522">
        <f>'HK2'!R10</f>
        <v>5</v>
      </c>
      <c r="Q18" s="522">
        <f>'HK2'!U10</f>
        <v>5</v>
      </c>
      <c r="R18" s="522">
        <f>'HK2'!X10</f>
        <v>9</v>
      </c>
      <c r="S18" s="522">
        <f>'HK3'!I10</f>
        <v>8</v>
      </c>
      <c r="T18" s="522">
        <f>'HK3'!L10</f>
        <v>7</v>
      </c>
      <c r="U18" s="522">
        <f>'HK3'!O10</f>
        <v>5</v>
      </c>
      <c r="V18" s="522">
        <f>'HK3'!R10</f>
        <v>6</v>
      </c>
      <c r="W18" s="522">
        <f>'HK3'!U10</f>
        <v>5</v>
      </c>
      <c r="X18" s="522">
        <f>'HK3'!X10</f>
        <v>7</v>
      </c>
      <c r="Y18" s="522">
        <f>'HK3'!AA10</f>
        <v>7</v>
      </c>
      <c r="Z18" s="522">
        <f>'HK4'!I10</f>
        <v>7</v>
      </c>
      <c r="AA18" s="522">
        <f>'HK4'!L10</f>
        <v>7</v>
      </c>
      <c r="AB18" s="522">
        <f>'HK4'!O10</f>
        <v>6</v>
      </c>
      <c r="AC18" s="522">
        <f>'HK4'!R10</f>
        <v>2</v>
      </c>
      <c r="AD18" s="522">
        <f>'HK4'!U10</f>
        <v>6</v>
      </c>
      <c r="AE18" s="522">
        <f>'HK4'!X10</f>
        <v>6</v>
      </c>
      <c r="AF18" s="522">
        <f>'HK4'!AA10</f>
        <v>6</v>
      </c>
      <c r="AG18" s="524">
        <f>'HK4'!AD10</f>
        <v>0</v>
      </c>
      <c r="AH18" s="524">
        <f>'HK4'!AG10</f>
        <v>6</v>
      </c>
      <c r="AI18" s="388">
        <f t="shared" si="0"/>
        <v>5.8</v>
      </c>
      <c r="AJ18" s="500" t="str">
        <f t="shared" si="1"/>
        <v>Trung Bình</v>
      </c>
      <c r="AK18" s="261">
        <f t="shared" si="2"/>
        <v>2</v>
      </c>
      <c r="AL18" s="261">
        <f t="shared" si="3"/>
        <v>5</v>
      </c>
      <c r="AM18" s="279" t="str">
        <f t="shared" si="5"/>
        <v>Học tiếp</v>
      </c>
      <c r="AN18" s="388">
        <f t="shared" si="4"/>
        <v>6.23</v>
      </c>
    </row>
    <row r="19" spans="1:40" s="318" customFormat="1" ht="23.25" customHeight="1">
      <c r="A19" s="471">
        <v>10</v>
      </c>
      <c r="B19" s="247" t="s">
        <v>102</v>
      </c>
      <c r="C19" s="248" t="s">
        <v>100</v>
      </c>
      <c r="D19" s="53" t="s">
        <v>266</v>
      </c>
      <c r="E19" s="246" t="s">
        <v>103</v>
      </c>
      <c r="F19" s="319" t="s">
        <v>53</v>
      </c>
      <c r="G19" s="522">
        <f>'HK1'!I12</f>
        <v>8</v>
      </c>
      <c r="H19" s="522">
        <f>'HK1'!L12</f>
        <v>5</v>
      </c>
      <c r="I19" s="522">
        <f>'HK1'!O12</f>
        <v>5</v>
      </c>
      <c r="J19" s="522">
        <f>'HK1'!R12</f>
        <v>6</v>
      </c>
      <c r="K19" s="523">
        <f>'HK1'!U12</f>
        <v>6</v>
      </c>
      <c r="L19" s="522">
        <f>'HK1'!X12</f>
        <v>8</v>
      </c>
      <c r="M19" s="522">
        <f>'HK2'!I12</f>
        <v>8</v>
      </c>
      <c r="N19" s="522">
        <f>'HK2'!L12</f>
        <v>5</v>
      </c>
      <c r="O19" s="522">
        <f>'HK2'!O12</f>
        <v>6</v>
      </c>
      <c r="P19" s="522">
        <f>'HK2'!R12</f>
        <v>6</v>
      </c>
      <c r="Q19" s="522">
        <f>'HK2'!U12</f>
        <v>5</v>
      </c>
      <c r="R19" s="522">
        <f>'HK2'!X12</f>
        <v>7</v>
      </c>
      <c r="S19" s="522">
        <f>'HK3'!I12</f>
        <v>9</v>
      </c>
      <c r="T19" s="522">
        <f>'HK3'!L12</f>
        <v>7</v>
      </c>
      <c r="U19" s="522">
        <f>'HK3'!O12</f>
        <v>5</v>
      </c>
      <c r="V19" s="522">
        <f>'HK3'!R12</f>
        <v>7</v>
      </c>
      <c r="W19" s="522">
        <f>'HK3'!U12</f>
        <v>7</v>
      </c>
      <c r="X19" s="522">
        <f>'HK3'!X12</f>
        <v>5</v>
      </c>
      <c r="Y19" s="522">
        <f>'HK3'!AA12</f>
        <v>5</v>
      </c>
      <c r="Z19" s="522">
        <f>'HK4'!I12</f>
        <v>6</v>
      </c>
      <c r="AA19" s="522">
        <f>'HK4'!L12</f>
        <v>5</v>
      </c>
      <c r="AB19" s="522">
        <f>'HK4'!O12</f>
        <v>6</v>
      </c>
      <c r="AC19" s="522">
        <f>'HK4'!R12</f>
        <v>1</v>
      </c>
      <c r="AD19" s="522">
        <f>'HK4'!U12</f>
        <v>6</v>
      </c>
      <c r="AE19" s="522">
        <f>'HK4'!X12</f>
        <v>3</v>
      </c>
      <c r="AF19" s="522">
        <f>'HK4'!AA12</f>
        <v>5</v>
      </c>
      <c r="AG19" s="524">
        <f>'HK4'!AD12</f>
        <v>0</v>
      </c>
      <c r="AH19" s="524">
        <f>'HK4'!AG12</f>
        <v>7</v>
      </c>
      <c r="AI19" s="388">
        <f t="shared" si="0"/>
        <v>5.39</v>
      </c>
      <c r="AJ19" s="500" t="str">
        <f t="shared" si="1"/>
        <v>Trung Bình</v>
      </c>
      <c r="AK19" s="261">
        <f t="shared" si="2"/>
        <v>3</v>
      </c>
      <c r="AL19" s="261">
        <f t="shared" si="3"/>
        <v>8</v>
      </c>
      <c r="AM19" s="279" t="str">
        <f t="shared" si="5"/>
        <v>Học tiếp</v>
      </c>
      <c r="AN19" s="388">
        <f t="shared" si="4"/>
        <v>5.75</v>
      </c>
    </row>
    <row r="20" spans="1:40" s="318" customFormat="1" ht="23.25" customHeight="1">
      <c r="A20" s="246">
        <v>11</v>
      </c>
      <c r="B20" s="247" t="s">
        <v>104</v>
      </c>
      <c r="C20" s="248" t="s">
        <v>105</v>
      </c>
      <c r="D20" s="53" t="s">
        <v>267</v>
      </c>
      <c r="E20" s="246" t="s">
        <v>106</v>
      </c>
      <c r="F20" s="319" t="s">
        <v>41</v>
      </c>
      <c r="G20" s="522">
        <f>'HK1'!I13</f>
        <v>9</v>
      </c>
      <c r="H20" s="522">
        <f>'HK1'!L13</f>
        <v>6</v>
      </c>
      <c r="I20" s="522">
        <f>'HK1'!O13</f>
        <v>6</v>
      </c>
      <c r="J20" s="522">
        <f>'HK1'!R13</f>
        <v>9</v>
      </c>
      <c r="K20" s="523">
        <f>'HK1'!U13</f>
        <v>8</v>
      </c>
      <c r="L20" s="522">
        <f>'HK1'!X13</f>
        <v>7</v>
      </c>
      <c r="M20" s="522">
        <f>'HK2'!I13</f>
        <v>6</v>
      </c>
      <c r="N20" s="522">
        <f>'HK2'!L13</f>
        <v>5</v>
      </c>
      <c r="O20" s="522">
        <f>'HK2'!O13</f>
        <v>6</v>
      </c>
      <c r="P20" s="522">
        <f>'HK2'!R13</f>
        <v>6</v>
      </c>
      <c r="Q20" s="522">
        <f>'HK2'!U13</f>
        <v>8</v>
      </c>
      <c r="R20" s="522">
        <f>'HK2'!X13</f>
        <v>6</v>
      </c>
      <c r="S20" s="522">
        <f>'HK3'!I13</f>
        <v>8</v>
      </c>
      <c r="T20" s="522">
        <f>'HK3'!L13</f>
        <v>8</v>
      </c>
      <c r="U20" s="522">
        <f>'HK3'!O13</f>
        <v>6</v>
      </c>
      <c r="V20" s="522">
        <f>'HK3'!R13</f>
        <v>7</v>
      </c>
      <c r="W20" s="522">
        <f>'HK3'!U13</f>
        <v>6</v>
      </c>
      <c r="X20" s="522">
        <f>'HK3'!X13</f>
        <v>6</v>
      </c>
      <c r="Y20" s="522">
        <f>'HK3'!AA13</f>
        <v>3</v>
      </c>
      <c r="Z20" s="522">
        <f>'HK4'!I13</f>
        <v>6</v>
      </c>
      <c r="AA20" s="522">
        <f>'HK4'!L13</f>
        <v>7</v>
      </c>
      <c r="AB20" s="522">
        <f>'HK4'!O13</f>
        <v>8</v>
      </c>
      <c r="AC20" s="522">
        <f>'HK4'!R13</f>
        <v>4</v>
      </c>
      <c r="AD20" s="522">
        <f>'HK4'!U13</f>
        <v>7</v>
      </c>
      <c r="AE20" s="522">
        <f>'HK4'!X13</f>
        <v>5</v>
      </c>
      <c r="AF20" s="522">
        <f>'HK4'!AA13</f>
        <v>7</v>
      </c>
      <c r="AG20" s="524">
        <f>'HK4'!AD13</f>
        <v>0</v>
      </c>
      <c r="AH20" s="524">
        <f>'HK4'!AG13</f>
        <v>6</v>
      </c>
      <c r="AI20" s="388">
        <f t="shared" si="0"/>
        <v>6.35</v>
      </c>
      <c r="AJ20" s="500" t="str">
        <f t="shared" si="1"/>
        <v>TB.Khá</v>
      </c>
      <c r="AK20" s="261">
        <f t="shared" si="2"/>
        <v>3</v>
      </c>
      <c r="AL20" s="261">
        <f t="shared" si="3"/>
        <v>5</v>
      </c>
      <c r="AM20" s="279" t="str">
        <f t="shared" si="5"/>
        <v>Học tiếp</v>
      </c>
      <c r="AN20" s="388">
        <f t="shared" si="4"/>
        <v>6.6</v>
      </c>
    </row>
    <row r="21" spans="1:40" s="318" customFormat="1" ht="23.25" customHeight="1">
      <c r="A21" s="246">
        <v>12</v>
      </c>
      <c r="B21" s="247" t="s">
        <v>107</v>
      </c>
      <c r="C21" s="248" t="s">
        <v>46</v>
      </c>
      <c r="D21" s="53" t="s">
        <v>268</v>
      </c>
      <c r="E21" s="246" t="s">
        <v>108</v>
      </c>
      <c r="F21" s="319" t="s">
        <v>21</v>
      </c>
      <c r="G21" s="522">
        <f>'HK1'!I14</f>
        <v>5</v>
      </c>
      <c r="H21" s="522">
        <f>'HK1'!L14</f>
        <v>7</v>
      </c>
      <c r="I21" s="522">
        <f>'HK1'!O14</f>
        <v>6</v>
      </c>
      <c r="J21" s="522">
        <f>'HK1'!R14</f>
        <v>6</v>
      </c>
      <c r="K21" s="523">
        <f>'HK1'!U14</f>
        <v>5</v>
      </c>
      <c r="L21" s="522">
        <f>'HK1'!X14</f>
        <v>6</v>
      </c>
      <c r="M21" s="522">
        <f>'HK2'!I14</f>
        <v>5</v>
      </c>
      <c r="N21" s="522">
        <f>'HK2'!L14</f>
        <v>5</v>
      </c>
      <c r="O21" s="522">
        <f>'HK2'!O14</f>
        <v>6</v>
      </c>
      <c r="P21" s="522">
        <f>'HK2'!R14</f>
        <v>5</v>
      </c>
      <c r="Q21" s="522">
        <f>'HK2'!U14</f>
        <v>8</v>
      </c>
      <c r="R21" s="522">
        <f>'HK2'!X14</f>
        <v>7</v>
      </c>
      <c r="S21" s="522">
        <f>'HK3'!I14</f>
        <v>9</v>
      </c>
      <c r="T21" s="522">
        <f>'HK3'!L14</f>
        <v>7</v>
      </c>
      <c r="U21" s="522">
        <f>'HK3'!O14</f>
        <v>5</v>
      </c>
      <c r="V21" s="522">
        <f>'HK3'!R14</f>
        <v>7</v>
      </c>
      <c r="W21" s="522">
        <f>'HK3'!U14</f>
        <v>8</v>
      </c>
      <c r="X21" s="522">
        <f>'HK3'!X14</f>
        <v>6</v>
      </c>
      <c r="Y21" s="522">
        <f>'HK3'!AA14</f>
        <v>3</v>
      </c>
      <c r="Z21" s="522">
        <f>'HK4'!I14</f>
        <v>7</v>
      </c>
      <c r="AA21" s="522">
        <f>'HK4'!L14</f>
        <v>6</v>
      </c>
      <c r="AB21" s="522">
        <f>'HK4'!O14</f>
        <v>7</v>
      </c>
      <c r="AC21" s="522">
        <f>'HK4'!R14</f>
        <v>7</v>
      </c>
      <c r="AD21" s="522">
        <f>'HK4'!U14</f>
        <v>7</v>
      </c>
      <c r="AE21" s="522">
        <f>'HK4'!X14</f>
        <v>6</v>
      </c>
      <c r="AF21" s="522">
        <f>'HK4'!AA14</f>
        <v>8</v>
      </c>
      <c r="AG21" s="524">
        <f>'HK4'!AD14</f>
        <v>10</v>
      </c>
      <c r="AH21" s="524">
        <f>'HK4'!AG14</f>
        <v>8</v>
      </c>
      <c r="AI21" s="388">
        <f t="shared" si="0"/>
        <v>6.96</v>
      </c>
      <c r="AJ21" s="500" t="str">
        <f t="shared" si="1"/>
        <v>TB.Khá</v>
      </c>
      <c r="AK21" s="261">
        <f t="shared" si="2"/>
        <v>1</v>
      </c>
      <c r="AL21" s="261">
        <f t="shared" si="3"/>
        <v>0</v>
      </c>
      <c r="AM21" s="279" t="str">
        <f t="shared" si="5"/>
        <v>Học tiếp</v>
      </c>
      <c r="AN21" s="388">
        <f t="shared" si="4"/>
        <v>6.34</v>
      </c>
    </row>
    <row r="22" spans="1:40" s="318" customFormat="1" ht="23.25" customHeight="1">
      <c r="A22" s="471">
        <v>13</v>
      </c>
      <c r="B22" s="247" t="s">
        <v>47</v>
      </c>
      <c r="C22" s="248" t="s">
        <v>46</v>
      </c>
      <c r="D22" s="53" t="s">
        <v>269</v>
      </c>
      <c r="E22" s="246" t="s">
        <v>109</v>
      </c>
      <c r="F22" s="319" t="s">
        <v>58</v>
      </c>
      <c r="G22" s="522">
        <f>'HK1'!I15</f>
        <v>5</v>
      </c>
      <c r="H22" s="522">
        <f>'HK1'!L15</f>
        <v>6</v>
      </c>
      <c r="I22" s="522">
        <f>'HK1'!O15</f>
        <v>5</v>
      </c>
      <c r="J22" s="522">
        <f>'HK1'!R15</f>
        <v>6</v>
      </c>
      <c r="K22" s="523">
        <f>'HK1'!U15</f>
        <v>5</v>
      </c>
      <c r="L22" s="522">
        <f>'HK1'!X15</f>
        <v>6</v>
      </c>
      <c r="M22" s="522">
        <f>'HK2'!I15</f>
        <v>5</v>
      </c>
      <c r="N22" s="522">
        <f>'HK2'!L15</f>
        <v>5</v>
      </c>
      <c r="O22" s="522">
        <f>'HK2'!O15</f>
        <v>6</v>
      </c>
      <c r="P22" s="522">
        <f>'HK2'!R15</f>
        <v>5</v>
      </c>
      <c r="Q22" s="522">
        <f>'HK2'!U15</f>
        <v>6</v>
      </c>
      <c r="R22" s="522">
        <f>'HK2'!X15</f>
        <v>9</v>
      </c>
      <c r="S22" s="522">
        <f>'HK3'!I15</f>
        <v>6</v>
      </c>
      <c r="T22" s="522">
        <f>'HK3'!L15</f>
        <v>6</v>
      </c>
      <c r="U22" s="522">
        <f>'HK3'!O15</f>
        <v>6</v>
      </c>
      <c r="V22" s="522">
        <f>'HK3'!R15</f>
        <v>7</v>
      </c>
      <c r="W22" s="522">
        <f>'HK3'!U15</f>
        <v>5</v>
      </c>
      <c r="X22" s="522">
        <f>'HK3'!X15</f>
        <v>5</v>
      </c>
      <c r="Y22" s="522">
        <f>'HK3'!AA15</f>
        <v>8</v>
      </c>
      <c r="Z22" s="522">
        <f>'HK4'!I15</f>
        <v>6</v>
      </c>
      <c r="AA22" s="522">
        <f>'HK4'!L15</f>
        <v>5</v>
      </c>
      <c r="AB22" s="522">
        <f>'HK4'!O15</f>
        <v>8</v>
      </c>
      <c r="AC22" s="522">
        <f>'HK4'!R15</f>
        <v>3</v>
      </c>
      <c r="AD22" s="522">
        <f>'HK4'!U15</f>
        <v>4</v>
      </c>
      <c r="AE22" s="522">
        <f>'HK4'!X15</f>
        <v>5</v>
      </c>
      <c r="AF22" s="522">
        <f>'HK4'!AA15</f>
        <v>6</v>
      </c>
      <c r="AG22" s="524">
        <f>'HK4'!AD15</f>
        <v>0</v>
      </c>
      <c r="AH22" s="524">
        <f>'HK4'!AG15</f>
        <v>8</v>
      </c>
      <c r="AI22" s="388">
        <f t="shared" si="0"/>
        <v>5.37</v>
      </c>
      <c r="AJ22" s="500" t="str">
        <f t="shared" si="1"/>
        <v>Trung Bình</v>
      </c>
      <c r="AK22" s="261">
        <f t="shared" si="2"/>
        <v>3</v>
      </c>
      <c r="AL22" s="261">
        <f t="shared" si="3"/>
        <v>9</v>
      </c>
      <c r="AM22" s="279" t="str">
        <f t="shared" si="5"/>
        <v>Học tiếp</v>
      </c>
      <c r="AN22" s="388">
        <f t="shared" si="4"/>
        <v>5.36</v>
      </c>
    </row>
    <row r="23" spans="1:40" s="318" customFormat="1" ht="23.25" customHeight="1">
      <c r="A23" s="246">
        <v>15</v>
      </c>
      <c r="B23" s="247" t="s">
        <v>104</v>
      </c>
      <c r="C23" s="248" t="s">
        <v>111</v>
      </c>
      <c r="D23" s="53" t="s">
        <v>272</v>
      </c>
      <c r="E23" s="246" t="s">
        <v>114</v>
      </c>
      <c r="F23" s="319" t="s">
        <v>67</v>
      </c>
      <c r="G23" s="522">
        <f>'HK1'!I17</f>
        <v>8</v>
      </c>
      <c r="H23" s="522">
        <f>'HK1'!L17</f>
        <v>5</v>
      </c>
      <c r="I23" s="522">
        <f>'HK1'!O17</f>
        <v>8</v>
      </c>
      <c r="J23" s="522">
        <f>'HK1'!R17</f>
        <v>9</v>
      </c>
      <c r="K23" s="523">
        <f>'HK1'!U17</f>
        <v>6</v>
      </c>
      <c r="L23" s="522">
        <f>'HK1'!X17</f>
        <v>8</v>
      </c>
      <c r="M23" s="522">
        <f>'HK2'!I17</f>
        <v>7</v>
      </c>
      <c r="N23" s="522">
        <f>'HK2'!L17</f>
        <v>7</v>
      </c>
      <c r="O23" s="522">
        <f>'HK2'!O17</f>
        <v>5</v>
      </c>
      <c r="P23" s="522">
        <f>'HK2'!R17</f>
        <v>5</v>
      </c>
      <c r="Q23" s="522">
        <f>'HK2'!U17</f>
        <v>7</v>
      </c>
      <c r="R23" s="522">
        <f>'HK2'!X17</f>
        <v>5</v>
      </c>
      <c r="S23" s="522">
        <f>'HK3'!I17</f>
        <v>9</v>
      </c>
      <c r="T23" s="522">
        <f>'HK3'!L17</f>
        <v>7</v>
      </c>
      <c r="U23" s="522">
        <f>'HK3'!O17</f>
        <v>6</v>
      </c>
      <c r="V23" s="522">
        <f>'HK3'!R17</f>
        <v>5</v>
      </c>
      <c r="W23" s="522">
        <f>'HK3'!U17</f>
        <v>7</v>
      </c>
      <c r="X23" s="522">
        <f>'HK3'!X17</f>
        <v>5</v>
      </c>
      <c r="Y23" s="522">
        <f>'HK3'!AA17</f>
        <v>1</v>
      </c>
      <c r="Z23" s="522">
        <f>'HK4'!I17</f>
        <v>6</v>
      </c>
      <c r="AA23" s="522">
        <f>'HK4'!L17</f>
        <v>6</v>
      </c>
      <c r="AB23" s="522">
        <f>'HK4'!O17</f>
        <v>6</v>
      </c>
      <c r="AC23" s="522">
        <f>'HK4'!R17</f>
        <v>2</v>
      </c>
      <c r="AD23" s="522">
        <f>'HK4'!U17</f>
        <v>3</v>
      </c>
      <c r="AE23" s="522">
        <f>'HK4'!X17</f>
        <v>6</v>
      </c>
      <c r="AF23" s="522">
        <f>'HK4'!AA17</f>
        <v>4</v>
      </c>
      <c r="AG23" s="524">
        <f>'HK4'!AD17</f>
        <v>0</v>
      </c>
      <c r="AH23" s="524">
        <f>'HK4'!AG17</f>
        <v>8</v>
      </c>
      <c r="AI23" s="388">
        <f t="shared" si="0"/>
        <v>5.39</v>
      </c>
      <c r="AJ23" s="500" t="str">
        <f t="shared" si="1"/>
        <v>Trung Bình</v>
      </c>
      <c r="AK23" s="261">
        <f t="shared" si="2"/>
        <v>5</v>
      </c>
      <c r="AL23" s="261">
        <f t="shared" si="3"/>
        <v>12</v>
      </c>
      <c r="AM23" s="279" t="str">
        <f t="shared" si="5"/>
        <v>Học tiếp</v>
      </c>
      <c r="AN23" s="388">
        <f t="shared" si="4"/>
        <v>6.01</v>
      </c>
    </row>
    <row r="24" spans="1:40" s="318" customFormat="1" ht="23.25" customHeight="1">
      <c r="A24" s="471">
        <v>16</v>
      </c>
      <c r="B24" s="247" t="s">
        <v>115</v>
      </c>
      <c r="C24" s="248" t="s">
        <v>116</v>
      </c>
      <c r="D24" s="53" t="s">
        <v>273</v>
      </c>
      <c r="E24" s="246" t="s">
        <v>117</v>
      </c>
      <c r="F24" s="319" t="s">
        <v>5</v>
      </c>
      <c r="G24" s="522">
        <f>'HK1'!I18</f>
        <v>6</v>
      </c>
      <c r="H24" s="522">
        <f>'HK1'!L18</f>
        <v>6</v>
      </c>
      <c r="I24" s="522">
        <f>'HK1'!O18</f>
        <v>5</v>
      </c>
      <c r="J24" s="522">
        <f>'HK1'!R18</f>
        <v>9</v>
      </c>
      <c r="K24" s="523">
        <f>'HK1'!U18</f>
        <v>5</v>
      </c>
      <c r="L24" s="522">
        <f>'HK1'!X18</f>
        <v>6</v>
      </c>
      <c r="M24" s="522">
        <f>'HK2'!I18</f>
        <v>6</v>
      </c>
      <c r="N24" s="522">
        <f>'HK2'!L18</f>
        <v>5</v>
      </c>
      <c r="O24" s="522">
        <f>'HK2'!O18</f>
        <v>6</v>
      </c>
      <c r="P24" s="522">
        <f>'HK2'!R18</f>
        <v>5</v>
      </c>
      <c r="Q24" s="522">
        <f>'HK2'!U18</f>
        <v>6</v>
      </c>
      <c r="R24" s="522">
        <f>'HK2'!X18</f>
        <v>7</v>
      </c>
      <c r="S24" s="522">
        <f>'HK3'!I18</f>
        <v>9</v>
      </c>
      <c r="T24" s="522">
        <f>'HK3'!L18</f>
        <v>7</v>
      </c>
      <c r="U24" s="522">
        <f>'HK3'!O18</f>
        <v>6</v>
      </c>
      <c r="V24" s="522">
        <f>'HK3'!R18</f>
        <v>7</v>
      </c>
      <c r="W24" s="522">
        <f>'HK3'!U18</f>
        <v>7</v>
      </c>
      <c r="X24" s="522">
        <f>'HK3'!X18</f>
        <v>5</v>
      </c>
      <c r="Y24" s="522">
        <f>'HK3'!AA18</f>
        <v>7</v>
      </c>
      <c r="Z24" s="522">
        <f>'HK4'!I18</f>
        <v>5</v>
      </c>
      <c r="AA24" s="522">
        <f>'HK4'!L18</f>
        <v>7</v>
      </c>
      <c r="AB24" s="522">
        <f>'HK4'!O18</f>
        <v>7</v>
      </c>
      <c r="AC24" s="522">
        <f>'HK4'!R18</f>
        <v>8</v>
      </c>
      <c r="AD24" s="522">
        <f>'HK4'!U18</f>
        <v>6</v>
      </c>
      <c r="AE24" s="522">
        <f>'HK4'!X18</f>
        <v>6</v>
      </c>
      <c r="AF24" s="522">
        <f>'HK4'!AA18</f>
        <v>8</v>
      </c>
      <c r="AG24" s="524">
        <f>'HK4'!AD18</f>
        <v>7</v>
      </c>
      <c r="AH24" s="524">
        <f>'HK4'!AG18</f>
        <v>6</v>
      </c>
      <c r="AI24" s="388">
        <f t="shared" si="0"/>
        <v>6.76</v>
      </c>
      <c r="AJ24" s="500" t="str">
        <f t="shared" si="1"/>
        <v>TB.Khá</v>
      </c>
      <c r="AK24" s="261">
        <f t="shared" si="2"/>
        <v>0</v>
      </c>
      <c r="AL24" s="261">
        <f t="shared" si="3"/>
        <v>0</v>
      </c>
      <c r="AM24" s="279" t="str">
        <f t="shared" si="5"/>
        <v>Học tiếp</v>
      </c>
      <c r="AN24" s="388">
        <f t="shared" si="4"/>
        <v>6.34</v>
      </c>
    </row>
    <row r="25" spans="1:40" s="318" customFormat="1" ht="23.25" customHeight="1">
      <c r="A25" s="246">
        <v>17</v>
      </c>
      <c r="B25" s="247" t="s">
        <v>122</v>
      </c>
      <c r="C25" s="248" t="s">
        <v>123</v>
      </c>
      <c r="D25" s="53" t="s">
        <v>275</v>
      </c>
      <c r="E25" s="246" t="s">
        <v>124</v>
      </c>
      <c r="F25" s="319" t="s">
        <v>3</v>
      </c>
      <c r="G25" s="522">
        <f>'HK1'!I19</f>
        <v>5</v>
      </c>
      <c r="H25" s="522">
        <f>'HK1'!L19</f>
        <v>6</v>
      </c>
      <c r="I25" s="522">
        <f>'HK1'!O19</f>
        <v>7</v>
      </c>
      <c r="J25" s="522">
        <f>'HK1'!R19</f>
        <v>6</v>
      </c>
      <c r="K25" s="523">
        <f>'HK1'!U19</f>
        <v>5</v>
      </c>
      <c r="L25" s="522">
        <f>'HK1'!X19</f>
        <v>7</v>
      </c>
      <c r="M25" s="522">
        <f>'HK2'!I19</f>
        <v>8</v>
      </c>
      <c r="N25" s="522">
        <f>'HK2'!L19</f>
        <v>6</v>
      </c>
      <c r="O25" s="522">
        <f>'HK2'!O19</f>
        <v>6</v>
      </c>
      <c r="P25" s="522">
        <f>'HK2'!R19</f>
        <v>6</v>
      </c>
      <c r="Q25" s="522">
        <f>'HK2'!U19</f>
        <v>6</v>
      </c>
      <c r="R25" s="522">
        <f>'HK2'!X19</f>
        <v>8</v>
      </c>
      <c r="S25" s="522">
        <f>'HK3'!I19</f>
        <v>9</v>
      </c>
      <c r="T25" s="522">
        <f>'HK3'!L19</f>
        <v>7</v>
      </c>
      <c r="U25" s="522">
        <f>'HK3'!O19</f>
        <v>6</v>
      </c>
      <c r="V25" s="522">
        <f>'HK3'!R19</f>
        <v>6</v>
      </c>
      <c r="W25" s="522">
        <f>'HK3'!U19</f>
        <v>6</v>
      </c>
      <c r="X25" s="522">
        <f>'HK3'!X19</f>
        <v>5</v>
      </c>
      <c r="Y25" s="522">
        <f>'HK3'!AA19</f>
        <v>5</v>
      </c>
      <c r="Z25" s="522">
        <f>'HK4'!I19</f>
        <v>7</v>
      </c>
      <c r="AA25" s="522">
        <f>'HK4'!L19</f>
        <v>5</v>
      </c>
      <c r="AB25" s="522">
        <f>'HK4'!O19</f>
        <v>7</v>
      </c>
      <c r="AC25" s="522">
        <f>'HK4'!R19</f>
        <v>1</v>
      </c>
      <c r="AD25" s="522">
        <f>'HK4'!U19</f>
        <v>3</v>
      </c>
      <c r="AE25" s="522">
        <f>'HK4'!X19</f>
        <v>5</v>
      </c>
      <c r="AF25" s="522">
        <f>'HK4'!AA19</f>
        <v>2</v>
      </c>
      <c r="AG25" s="524">
        <f>'HK4'!AD19</f>
        <v>5</v>
      </c>
      <c r="AH25" s="524">
        <f>'HK4'!AG19</f>
        <v>8</v>
      </c>
      <c r="AI25" s="388">
        <f t="shared" si="0"/>
        <v>5.3</v>
      </c>
      <c r="AJ25" s="500" t="str">
        <f t="shared" si="1"/>
        <v>Trung Bình</v>
      </c>
      <c r="AK25" s="261">
        <f t="shared" si="2"/>
        <v>3</v>
      </c>
      <c r="AL25" s="261">
        <f t="shared" si="3"/>
        <v>11</v>
      </c>
      <c r="AM25" s="279" t="str">
        <f t="shared" si="5"/>
        <v>Học tiếp</v>
      </c>
      <c r="AN25" s="388">
        <f t="shared" si="4"/>
        <v>5.69</v>
      </c>
    </row>
    <row r="26" spans="1:40" s="318" customFormat="1" ht="23.25" customHeight="1">
      <c r="A26" s="246">
        <v>18</v>
      </c>
      <c r="B26" s="247" t="s">
        <v>128</v>
      </c>
      <c r="C26" s="248" t="s">
        <v>49</v>
      </c>
      <c r="D26" s="53" t="s">
        <v>278</v>
      </c>
      <c r="E26" s="246" t="s">
        <v>129</v>
      </c>
      <c r="F26" s="319" t="s">
        <v>86</v>
      </c>
      <c r="G26" s="522">
        <f>'HK1'!I20</f>
        <v>9</v>
      </c>
      <c r="H26" s="522">
        <f>'HK1'!L20</f>
        <v>6</v>
      </c>
      <c r="I26" s="522">
        <f>'HK1'!O20</f>
        <v>6</v>
      </c>
      <c r="J26" s="522">
        <f>'HK1'!R20</f>
        <v>9</v>
      </c>
      <c r="K26" s="523">
        <f>'HK1'!U20</f>
        <v>6</v>
      </c>
      <c r="L26" s="522">
        <f>'HK1'!X20</f>
        <v>7</v>
      </c>
      <c r="M26" s="522">
        <f>'HK2'!I20</f>
        <v>8</v>
      </c>
      <c r="N26" s="522">
        <f>'HK2'!L20</f>
        <v>7</v>
      </c>
      <c r="O26" s="522">
        <f>'HK2'!O20</f>
        <v>8</v>
      </c>
      <c r="P26" s="522">
        <f>'HK2'!R20</f>
        <v>6</v>
      </c>
      <c r="Q26" s="522">
        <f>'HK2'!U20</f>
        <v>7</v>
      </c>
      <c r="R26" s="522">
        <f>'HK2'!X20</f>
        <v>8</v>
      </c>
      <c r="S26" s="522">
        <f>'HK3'!I20</f>
        <v>9</v>
      </c>
      <c r="T26" s="522">
        <f>'HK3'!L20</f>
        <v>8</v>
      </c>
      <c r="U26" s="522">
        <f>'HK3'!O20</f>
        <v>7</v>
      </c>
      <c r="V26" s="522">
        <f>'HK3'!R20</f>
        <v>7</v>
      </c>
      <c r="W26" s="522">
        <f>'HK3'!U20</f>
        <v>9</v>
      </c>
      <c r="X26" s="522">
        <f>'HK3'!X20</f>
        <v>6</v>
      </c>
      <c r="Y26" s="522">
        <f>'HK3'!AA20</f>
        <v>7</v>
      </c>
      <c r="Z26" s="522">
        <f>'HK4'!I20</f>
        <v>7</v>
      </c>
      <c r="AA26" s="522">
        <f>'HK4'!L20</f>
        <v>9</v>
      </c>
      <c r="AB26" s="522">
        <f>'HK4'!O20</f>
        <v>8</v>
      </c>
      <c r="AC26" s="522">
        <f>'HK4'!R20</f>
        <v>7</v>
      </c>
      <c r="AD26" s="522">
        <f>'HK4'!U20</f>
        <v>6</v>
      </c>
      <c r="AE26" s="522">
        <f>'HK4'!X20</f>
        <v>7</v>
      </c>
      <c r="AF26" s="522">
        <f>'HK4'!AA20</f>
        <v>9</v>
      </c>
      <c r="AG26" s="524">
        <f>'HK4'!AD20</f>
        <v>5</v>
      </c>
      <c r="AH26" s="524">
        <f>'HK4'!AG20</f>
        <v>6</v>
      </c>
      <c r="AI26" s="388">
        <f t="shared" si="0"/>
        <v>7.5</v>
      </c>
      <c r="AJ26" s="500" t="str">
        <f t="shared" si="1"/>
        <v>Khá</v>
      </c>
      <c r="AK26" s="261">
        <f t="shared" si="2"/>
        <v>0</v>
      </c>
      <c r="AL26" s="261">
        <f t="shared" si="3"/>
        <v>0</v>
      </c>
      <c r="AM26" s="279" t="str">
        <f t="shared" si="5"/>
        <v>Học tiếp</v>
      </c>
      <c r="AN26" s="388">
        <f t="shared" si="4"/>
        <v>7.4</v>
      </c>
    </row>
    <row r="27" spans="1:40" s="318" customFormat="1" ht="23.25" customHeight="1">
      <c r="A27" s="471">
        <v>19</v>
      </c>
      <c r="B27" s="247" t="s">
        <v>130</v>
      </c>
      <c r="C27" s="248" t="s">
        <v>131</v>
      </c>
      <c r="D27" s="53" t="s">
        <v>279</v>
      </c>
      <c r="E27" s="246" t="s">
        <v>132</v>
      </c>
      <c r="F27" s="319" t="s">
        <v>22</v>
      </c>
      <c r="G27" s="522">
        <f>'HK1'!I21</f>
        <v>7</v>
      </c>
      <c r="H27" s="522">
        <f>'HK1'!L21</f>
        <v>6</v>
      </c>
      <c r="I27" s="522">
        <f>'HK1'!O21</f>
        <v>6</v>
      </c>
      <c r="J27" s="522">
        <f>'HK1'!R21</f>
        <v>9</v>
      </c>
      <c r="K27" s="523">
        <f>'HK1'!U21</f>
        <v>5</v>
      </c>
      <c r="L27" s="522">
        <f>'HK1'!X21</f>
        <v>8</v>
      </c>
      <c r="M27" s="522">
        <f>'HK2'!I21</f>
        <v>9</v>
      </c>
      <c r="N27" s="522">
        <f>'HK2'!L21</f>
        <v>4</v>
      </c>
      <c r="O27" s="522">
        <f>'HK2'!O21</f>
        <v>6</v>
      </c>
      <c r="P27" s="522">
        <f>'HK2'!R21</f>
        <v>4</v>
      </c>
      <c r="Q27" s="522">
        <f>'HK2'!U21</f>
        <v>6</v>
      </c>
      <c r="R27" s="522">
        <f>'HK2'!X21</f>
        <v>6</v>
      </c>
      <c r="S27" s="522">
        <f>'HK3'!I21</f>
        <v>9</v>
      </c>
      <c r="T27" s="522">
        <f>'HK3'!L21</f>
        <v>7</v>
      </c>
      <c r="U27" s="522">
        <f>'HK3'!O21</f>
        <v>7</v>
      </c>
      <c r="V27" s="522">
        <f>'HK3'!R21</f>
        <v>7</v>
      </c>
      <c r="W27" s="522">
        <f>'HK3'!U21</f>
        <v>7</v>
      </c>
      <c r="X27" s="522">
        <f>'HK3'!X21</f>
        <v>5</v>
      </c>
      <c r="Y27" s="522">
        <f>'HK3'!AA21</f>
        <v>3</v>
      </c>
      <c r="Z27" s="522">
        <f>'HK4'!I21</f>
        <v>5</v>
      </c>
      <c r="AA27" s="522">
        <f>'HK4'!L21</f>
        <v>5</v>
      </c>
      <c r="AB27" s="522">
        <f>'HK4'!O21</f>
        <v>6</v>
      </c>
      <c r="AC27" s="522">
        <f>'HK4'!R21</f>
        <v>1</v>
      </c>
      <c r="AD27" s="522">
        <f>'HK4'!U21</f>
        <v>2</v>
      </c>
      <c r="AE27" s="522">
        <f>'HK4'!X21</f>
        <v>6</v>
      </c>
      <c r="AF27" s="522">
        <f>'HK4'!AA21</f>
        <v>3</v>
      </c>
      <c r="AG27" s="524">
        <f>'HK4'!AD21</f>
        <v>0</v>
      </c>
      <c r="AH27" s="524">
        <f>'HK4'!AG21</f>
        <v>8</v>
      </c>
      <c r="AI27" s="388">
        <f t="shared" si="0"/>
        <v>5.24</v>
      </c>
      <c r="AJ27" s="500" t="str">
        <f t="shared" si="1"/>
        <v>Trung Bình</v>
      </c>
      <c r="AK27" s="261">
        <f t="shared" si="2"/>
        <v>7</v>
      </c>
      <c r="AL27" s="261">
        <f t="shared" si="3"/>
        <v>21</v>
      </c>
      <c r="AM27" s="279" t="str">
        <f t="shared" si="5"/>
        <v>Học tiếp</v>
      </c>
      <c r="AN27" s="388">
        <f t="shared" si="4"/>
        <v>5.72</v>
      </c>
    </row>
    <row r="28" spans="1:40" s="318" customFormat="1" ht="23.25" customHeight="1">
      <c r="A28" s="246">
        <v>20</v>
      </c>
      <c r="B28" s="247" t="s">
        <v>133</v>
      </c>
      <c r="C28" s="248" t="s">
        <v>134</v>
      </c>
      <c r="D28" s="53" t="s">
        <v>280</v>
      </c>
      <c r="E28" s="246" t="s">
        <v>135</v>
      </c>
      <c r="F28" s="319" t="s">
        <v>26</v>
      </c>
      <c r="G28" s="522">
        <f>'HK1'!I22</f>
        <v>10</v>
      </c>
      <c r="H28" s="522">
        <f>'HK1'!L22</f>
        <v>5</v>
      </c>
      <c r="I28" s="522">
        <f>'HK1'!O22</f>
        <v>6</v>
      </c>
      <c r="J28" s="522">
        <f>'HK1'!R22</f>
        <v>6</v>
      </c>
      <c r="K28" s="523">
        <f>'HK1'!U22</f>
        <v>5</v>
      </c>
      <c r="L28" s="522">
        <f>'HK1'!X22</f>
        <v>7</v>
      </c>
      <c r="M28" s="522">
        <f>'HK2'!I22</f>
        <v>9</v>
      </c>
      <c r="N28" s="522">
        <f>'HK2'!L22</f>
        <v>5</v>
      </c>
      <c r="O28" s="522">
        <f>'HK2'!O22</f>
        <v>5</v>
      </c>
      <c r="P28" s="522">
        <f>'HK2'!R22</f>
        <v>6</v>
      </c>
      <c r="Q28" s="522">
        <f>'HK2'!U22</f>
        <v>6</v>
      </c>
      <c r="R28" s="522">
        <f>'HK2'!X22</f>
        <v>10</v>
      </c>
      <c r="S28" s="522">
        <f>'HK3'!I22</f>
        <v>8</v>
      </c>
      <c r="T28" s="522">
        <f>'HK3'!L22</f>
        <v>6</v>
      </c>
      <c r="U28" s="522">
        <f>'HK3'!O22</f>
        <v>7</v>
      </c>
      <c r="V28" s="522">
        <f>'HK3'!R22</f>
        <v>5</v>
      </c>
      <c r="W28" s="522">
        <f>'HK3'!U22</f>
        <v>6</v>
      </c>
      <c r="X28" s="522">
        <f>'HK3'!X22</f>
        <v>5</v>
      </c>
      <c r="Y28" s="522">
        <f>'HK3'!AA22</f>
        <v>3</v>
      </c>
      <c r="Z28" s="522">
        <f>'HK4'!I22</f>
        <v>6</v>
      </c>
      <c r="AA28" s="522">
        <f>'HK4'!L22</f>
        <v>6</v>
      </c>
      <c r="AB28" s="522">
        <f>'HK4'!O22</f>
        <v>6</v>
      </c>
      <c r="AC28" s="522">
        <f>'HK4'!R22</f>
        <v>3</v>
      </c>
      <c r="AD28" s="522">
        <f>'HK4'!U22</f>
        <v>6</v>
      </c>
      <c r="AE28" s="522">
        <f>'HK4'!X22</f>
        <v>5</v>
      </c>
      <c r="AF28" s="522">
        <f>'HK4'!AA22</f>
        <v>5</v>
      </c>
      <c r="AG28" s="524">
        <f>'HK4'!AD22</f>
        <v>0</v>
      </c>
      <c r="AH28" s="524">
        <f>'HK4'!AG22</f>
        <v>6</v>
      </c>
      <c r="AI28" s="388">
        <f t="shared" si="0"/>
        <v>5.63</v>
      </c>
      <c r="AJ28" s="500" t="str">
        <f t="shared" si="1"/>
        <v>Trung Bình</v>
      </c>
      <c r="AK28" s="261">
        <f t="shared" si="2"/>
        <v>3</v>
      </c>
      <c r="AL28" s="261">
        <f t="shared" si="3"/>
        <v>5</v>
      </c>
      <c r="AM28" s="279" t="str">
        <f t="shared" si="5"/>
        <v>Học tiếp</v>
      </c>
      <c r="AN28" s="388">
        <f t="shared" si="4"/>
        <v>6.02</v>
      </c>
    </row>
    <row r="29" spans="1:40" s="318" customFormat="1" ht="23.25" customHeight="1">
      <c r="A29" s="246">
        <v>21</v>
      </c>
      <c r="B29" s="247" t="s">
        <v>136</v>
      </c>
      <c r="C29" s="248" t="s">
        <v>134</v>
      </c>
      <c r="D29" s="53" t="s">
        <v>281</v>
      </c>
      <c r="E29" s="246" t="s">
        <v>137</v>
      </c>
      <c r="F29" s="319" t="s">
        <v>2</v>
      </c>
      <c r="G29" s="522">
        <f>'HK1'!I23</f>
        <v>10</v>
      </c>
      <c r="H29" s="522">
        <f>'HK1'!L23</f>
        <v>6</v>
      </c>
      <c r="I29" s="522">
        <f>'HK1'!O23</f>
        <v>8</v>
      </c>
      <c r="J29" s="522">
        <f>'HK1'!R23</f>
        <v>5</v>
      </c>
      <c r="K29" s="523">
        <f>'HK1'!U23</f>
        <v>8</v>
      </c>
      <c r="L29" s="522">
        <f>'HK1'!X23</f>
        <v>7</v>
      </c>
      <c r="M29" s="522">
        <f>'HK2'!I23</f>
        <v>8</v>
      </c>
      <c r="N29" s="522">
        <f>'HK2'!L23</f>
        <v>5</v>
      </c>
      <c r="O29" s="522">
        <f>'HK2'!O23</f>
        <v>7</v>
      </c>
      <c r="P29" s="522">
        <f>'HK2'!R23</f>
        <v>5</v>
      </c>
      <c r="Q29" s="522">
        <f>'HK2'!U23</f>
        <v>8</v>
      </c>
      <c r="R29" s="522">
        <f>'HK2'!X23</f>
        <v>7</v>
      </c>
      <c r="S29" s="522">
        <f>'HK3'!I23</f>
        <v>9</v>
      </c>
      <c r="T29" s="522">
        <f>'HK3'!L23</f>
        <v>7</v>
      </c>
      <c r="U29" s="522">
        <f>'HK3'!O23</f>
        <v>6</v>
      </c>
      <c r="V29" s="522">
        <f>'HK3'!R23</f>
        <v>7</v>
      </c>
      <c r="W29" s="522">
        <f>'HK3'!U23</f>
        <v>7</v>
      </c>
      <c r="X29" s="522">
        <f>'HK3'!X23</f>
        <v>6</v>
      </c>
      <c r="Y29" s="522">
        <f>'HK3'!AA23</f>
        <v>3</v>
      </c>
      <c r="Z29" s="522">
        <f>'HK4'!I23</f>
        <v>6</v>
      </c>
      <c r="AA29" s="522">
        <f>'HK4'!L23</f>
        <v>5</v>
      </c>
      <c r="AB29" s="522">
        <f>'HK4'!O23</f>
        <v>7</v>
      </c>
      <c r="AC29" s="522">
        <f>'HK4'!R23</f>
        <v>2</v>
      </c>
      <c r="AD29" s="522">
        <f>'HK4'!U23</f>
        <v>7</v>
      </c>
      <c r="AE29" s="522">
        <f>'HK4'!X23</f>
        <v>4</v>
      </c>
      <c r="AF29" s="522">
        <f>'HK4'!AA23</f>
        <v>8</v>
      </c>
      <c r="AG29" s="524">
        <f>'HK4'!AD23</f>
        <v>0</v>
      </c>
      <c r="AH29" s="524">
        <f>'HK4'!AG23</f>
        <v>8</v>
      </c>
      <c r="AI29" s="388">
        <f t="shared" si="0"/>
        <v>6.07</v>
      </c>
      <c r="AJ29" s="500" t="str">
        <f t="shared" si="1"/>
        <v>TB.Khá</v>
      </c>
      <c r="AK29" s="261">
        <f t="shared" si="2"/>
        <v>4</v>
      </c>
      <c r="AL29" s="261">
        <f t="shared" si="3"/>
        <v>8</v>
      </c>
      <c r="AM29" s="279" t="str">
        <f t="shared" si="5"/>
        <v>Học tiếp</v>
      </c>
      <c r="AN29" s="388">
        <f t="shared" si="4"/>
        <v>6.53</v>
      </c>
    </row>
    <row r="30" spans="1:40" s="318" customFormat="1" ht="23.25" customHeight="1">
      <c r="A30" s="471">
        <v>22</v>
      </c>
      <c r="B30" s="247" t="s">
        <v>138</v>
      </c>
      <c r="C30" s="248" t="s">
        <v>139</v>
      </c>
      <c r="D30" s="53" t="s">
        <v>282</v>
      </c>
      <c r="E30" s="246" t="s">
        <v>140</v>
      </c>
      <c r="F30" s="319" t="s">
        <v>20</v>
      </c>
      <c r="G30" s="522">
        <f>'HK1'!I24</f>
        <v>5</v>
      </c>
      <c r="H30" s="522">
        <f>'HK1'!L24</f>
        <v>6</v>
      </c>
      <c r="I30" s="522">
        <f>'HK1'!O24</f>
        <v>8</v>
      </c>
      <c r="J30" s="522">
        <f>'HK1'!R24</f>
        <v>10</v>
      </c>
      <c r="K30" s="523">
        <f>'HK1'!U24</f>
        <v>7</v>
      </c>
      <c r="L30" s="522">
        <f>'HK1'!X24</f>
        <v>8</v>
      </c>
      <c r="M30" s="522">
        <f>'HK2'!I24</f>
        <v>9</v>
      </c>
      <c r="N30" s="522">
        <f>'HK2'!L24</f>
        <v>5</v>
      </c>
      <c r="O30" s="522">
        <f>'HK2'!O24</f>
        <v>7</v>
      </c>
      <c r="P30" s="522">
        <f>'HK2'!R24</f>
        <v>6</v>
      </c>
      <c r="Q30" s="522">
        <f>'HK2'!U24</f>
        <v>6</v>
      </c>
      <c r="R30" s="522">
        <f>'HK2'!X24</f>
        <v>8</v>
      </c>
      <c r="S30" s="522">
        <f>'HK3'!I24</f>
        <v>9</v>
      </c>
      <c r="T30" s="522">
        <f>'HK3'!L24</f>
        <v>7</v>
      </c>
      <c r="U30" s="522">
        <f>'HK3'!O24</f>
        <v>7</v>
      </c>
      <c r="V30" s="522">
        <f>'HK3'!R24</f>
        <v>5</v>
      </c>
      <c r="W30" s="522">
        <f>'HK3'!U24</f>
        <v>7</v>
      </c>
      <c r="X30" s="522">
        <f>'HK3'!X24</f>
        <v>8</v>
      </c>
      <c r="Y30" s="522">
        <f>'HK3'!AA24</f>
        <v>6</v>
      </c>
      <c r="Z30" s="522">
        <f>'HK4'!I24</f>
        <v>6</v>
      </c>
      <c r="AA30" s="522">
        <f>'HK4'!L24</f>
        <v>9</v>
      </c>
      <c r="AB30" s="522">
        <f>'HK4'!O24</f>
        <v>9</v>
      </c>
      <c r="AC30" s="522">
        <f>'HK4'!R24</f>
        <v>7</v>
      </c>
      <c r="AD30" s="522">
        <f>'HK4'!U24</f>
        <v>10</v>
      </c>
      <c r="AE30" s="522">
        <f>'HK4'!X24</f>
        <v>8</v>
      </c>
      <c r="AF30" s="522">
        <f>'HK4'!AA24</f>
        <v>6</v>
      </c>
      <c r="AG30" s="524">
        <f>'HK4'!AD24</f>
        <v>10</v>
      </c>
      <c r="AH30" s="524">
        <f>'HK4'!AG24</f>
        <v>8</v>
      </c>
      <c r="AI30" s="388">
        <f t="shared" si="0"/>
        <v>7.61</v>
      </c>
      <c r="AJ30" s="500" t="str">
        <f t="shared" si="1"/>
        <v>Khá</v>
      </c>
      <c r="AK30" s="261">
        <f t="shared" si="2"/>
        <v>0</v>
      </c>
      <c r="AL30" s="261">
        <f t="shared" si="3"/>
        <v>0</v>
      </c>
      <c r="AM30" s="279" t="str">
        <f t="shared" si="5"/>
        <v>Học tiếp</v>
      </c>
      <c r="AN30" s="388">
        <f t="shared" si="4"/>
        <v>7.28</v>
      </c>
    </row>
    <row r="31" spans="1:40" s="318" customFormat="1" ht="23.25" customHeight="1">
      <c r="A31" s="246">
        <v>23</v>
      </c>
      <c r="B31" s="247" t="s">
        <v>141</v>
      </c>
      <c r="C31" s="248" t="s">
        <v>142</v>
      </c>
      <c r="D31" s="53" t="s">
        <v>283</v>
      </c>
      <c r="E31" s="246" t="s">
        <v>143</v>
      </c>
      <c r="F31" s="319" t="s">
        <v>144</v>
      </c>
      <c r="G31" s="522">
        <f>'HK1'!I25</f>
        <v>10</v>
      </c>
      <c r="H31" s="522">
        <f>'HK1'!L25</f>
        <v>6</v>
      </c>
      <c r="I31" s="522">
        <f>'HK1'!O25</f>
        <v>6</v>
      </c>
      <c r="J31" s="522">
        <f>'HK1'!R25</f>
        <v>9</v>
      </c>
      <c r="K31" s="523">
        <f>'HK1'!U25</f>
        <v>5</v>
      </c>
      <c r="L31" s="522">
        <f>'HK1'!X25</f>
        <v>7</v>
      </c>
      <c r="M31" s="522">
        <f>'HK2'!I25</f>
        <v>9</v>
      </c>
      <c r="N31" s="522">
        <f>'HK2'!L25</f>
        <v>5</v>
      </c>
      <c r="O31" s="522">
        <f>'HK2'!O25</f>
        <v>6</v>
      </c>
      <c r="P31" s="522">
        <f>'HK2'!R25</f>
        <v>5</v>
      </c>
      <c r="Q31" s="522">
        <f>'HK2'!U25</f>
        <v>8</v>
      </c>
      <c r="R31" s="522">
        <f>'HK2'!X25</f>
        <v>6</v>
      </c>
      <c r="S31" s="522">
        <f>'HK3'!I25</f>
        <v>10</v>
      </c>
      <c r="T31" s="522">
        <f>'HK3'!L25</f>
        <v>7</v>
      </c>
      <c r="U31" s="522">
        <f>'HK3'!O25</f>
        <v>5</v>
      </c>
      <c r="V31" s="522">
        <f>'HK3'!R25</f>
        <v>6</v>
      </c>
      <c r="W31" s="522">
        <f>'HK3'!U25</f>
        <v>8</v>
      </c>
      <c r="X31" s="522">
        <f>'HK3'!X25</f>
        <v>6</v>
      </c>
      <c r="Y31" s="522">
        <f>'HK3'!AA25</f>
        <v>2</v>
      </c>
      <c r="Z31" s="522">
        <f>'HK4'!I25</f>
        <v>6</v>
      </c>
      <c r="AA31" s="522">
        <f>'HK4'!L25</f>
        <v>8</v>
      </c>
      <c r="AB31" s="522">
        <f>'HK4'!O25</f>
        <v>7</v>
      </c>
      <c r="AC31" s="522">
        <f>'HK4'!R25</f>
        <v>5</v>
      </c>
      <c r="AD31" s="522">
        <f>'HK4'!U25</f>
        <v>9</v>
      </c>
      <c r="AE31" s="522">
        <f>'HK4'!X25</f>
        <v>5</v>
      </c>
      <c r="AF31" s="522">
        <f>'HK4'!AA25</f>
        <v>7</v>
      </c>
      <c r="AG31" s="524">
        <f>'HK4'!AD25</f>
        <v>0</v>
      </c>
      <c r="AH31" s="524">
        <f>'HK4'!AG25</f>
        <v>7</v>
      </c>
      <c r="AI31" s="388">
        <f t="shared" si="0"/>
        <v>6.67</v>
      </c>
      <c r="AJ31" s="500" t="str">
        <f t="shared" si="1"/>
        <v>TB.Khá</v>
      </c>
      <c r="AK31" s="261">
        <f t="shared" si="2"/>
        <v>2</v>
      </c>
      <c r="AL31" s="261">
        <f t="shared" si="3"/>
        <v>1</v>
      </c>
      <c r="AM31" s="279" t="str">
        <f t="shared" si="5"/>
        <v>Học tiếp</v>
      </c>
      <c r="AN31" s="388">
        <f t="shared" si="4"/>
        <v>6.81</v>
      </c>
    </row>
    <row r="32" spans="1:40" s="318" customFormat="1" ht="23.25" customHeight="1">
      <c r="A32" s="246">
        <v>24</v>
      </c>
      <c r="B32" s="247" t="s">
        <v>125</v>
      </c>
      <c r="C32" s="248" t="s">
        <v>145</v>
      </c>
      <c r="D32" s="53" t="s">
        <v>284</v>
      </c>
      <c r="E32" s="246" t="s">
        <v>146</v>
      </c>
      <c r="F32" s="319" t="s">
        <v>16</v>
      </c>
      <c r="G32" s="522">
        <f>'HK1'!I26</f>
        <v>5</v>
      </c>
      <c r="H32" s="522">
        <f>'HK1'!L26</f>
        <v>6</v>
      </c>
      <c r="I32" s="522">
        <f>'HK1'!O26</f>
        <v>5</v>
      </c>
      <c r="J32" s="522">
        <f>'HK1'!R26</f>
        <v>9</v>
      </c>
      <c r="K32" s="523">
        <f>'HK1'!U26</f>
        <v>5</v>
      </c>
      <c r="L32" s="522">
        <f>'HK1'!X26</f>
        <v>8</v>
      </c>
      <c r="M32" s="522">
        <f>'HK2'!I26</f>
        <v>9</v>
      </c>
      <c r="N32" s="522">
        <f>'HK2'!L26</f>
        <v>5</v>
      </c>
      <c r="O32" s="522">
        <f>'HK2'!O26</f>
        <v>6</v>
      </c>
      <c r="P32" s="522">
        <f>'HK2'!R26</f>
        <v>7</v>
      </c>
      <c r="Q32" s="522">
        <f>'HK2'!U26</f>
        <v>6</v>
      </c>
      <c r="R32" s="522">
        <f>'HK2'!X26</f>
        <v>8</v>
      </c>
      <c r="S32" s="522">
        <f>'HK3'!I26</f>
        <v>9</v>
      </c>
      <c r="T32" s="522">
        <f>'HK3'!L26</f>
        <v>7</v>
      </c>
      <c r="U32" s="522">
        <f>'HK3'!O26</f>
        <v>6</v>
      </c>
      <c r="V32" s="522">
        <f>'HK3'!R26</f>
        <v>7</v>
      </c>
      <c r="W32" s="522">
        <f>'HK3'!U26</f>
        <v>8</v>
      </c>
      <c r="X32" s="522">
        <f>'HK3'!X26</f>
        <v>6</v>
      </c>
      <c r="Y32" s="522">
        <f>'HK3'!AA26</f>
        <v>6</v>
      </c>
      <c r="Z32" s="522">
        <f>'HK4'!I26</f>
        <v>6</v>
      </c>
      <c r="AA32" s="522">
        <f>'HK4'!L26</f>
        <v>6</v>
      </c>
      <c r="AB32" s="522">
        <f>'HK4'!O26</f>
        <v>6</v>
      </c>
      <c r="AC32" s="522">
        <f>'HK4'!R26</f>
        <v>3</v>
      </c>
      <c r="AD32" s="522">
        <f>'HK4'!U26</f>
        <v>7</v>
      </c>
      <c r="AE32" s="522">
        <f>'HK4'!X26</f>
        <v>5</v>
      </c>
      <c r="AF32" s="522">
        <f>'HK4'!AA26</f>
        <v>6</v>
      </c>
      <c r="AG32" s="524">
        <f>'HK4'!AD26</f>
        <v>0</v>
      </c>
      <c r="AH32" s="524">
        <f>'HK4'!AG26</f>
        <v>7</v>
      </c>
      <c r="AI32" s="388">
        <f t="shared" si="0"/>
        <v>6.15</v>
      </c>
      <c r="AJ32" s="500" t="str">
        <f t="shared" si="1"/>
        <v>TB.Khá</v>
      </c>
      <c r="AK32" s="261">
        <f t="shared" si="2"/>
        <v>2</v>
      </c>
      <c r="AL32" s="261">
        <f t="shared" si="3"/>
        <v>5</v>
      </c>
      <c r="AM32" s="279" t="str">
        <f t="shared" si="5"/>
        <v>Học tiếp</v>
      </c>
      <c r="AN32" s="388">
        <f t="shared" si="4"/>
        <v>6.25</v>
      </c>
    </row>
    <row r="33" spans="1:40" s="318" customFormat="1" ht="23.25" customHeight="1">
      <c r="A33" s="471">
        <v>25</v>
      </c>
      <c r="B33" s="247" t="s">
        <v>147</v>
      </c>
      <c r="C33" s="248" t="s">
        <v>148</v>
      </c>
      <c r="D33" s="53" t="s">
        <v>285</v>
      </c>
      <c r="E33" s="246" t="s">
        <v>149</v>
      </c>
      <c r="F33" s="319" t="s">
        <v>150</v>
      </c>
      <c r="G33" s="522">
        <f>'HK1'!I27</f>
        <v>7</v>
      </c>
      <c r="H33" s="522">
        <f>'HK1'!L27</f>
        <v>6</v>
      </c>
      <c r="I33" s="522">
        <f>'HK1'!O27</f>
        <v>6</v>
      </c>
      <c r="J33" s="522">
        <f>'HK1'!R27</f>
        <v>9</v>
      </c>
      <c r="K33" s="523">
        <f>'HK1'!U27</f>
        <v>5</v>
      </c>
      <c r="L33" s="522">
        <f>'HK1'!X27</f>
        <v>6</v>
      </c>
      <c r="M33" s="522">
        <f>'HK2'!I27</f>
        <v>9</v>
      </c>
      <c r="N33" s="522">
        <f>'HK2'!L27</f>
        <v>5</v>
      </c>
      <c r="O33" s="522">
        <f>'HK2'!O27</f>
        <v>6</v>
      </c>
      <c r="P33" s="522">
        <f>'HK2'!R27</f>
        <v>6</v>
      </c>
      <c r="Q33" s="522">
        <f>'HK2'!U27</f>
        <v>5</v>
      </c>
      <c r="R33" s="522">
        <f>'HK2'!X27</f>
        <v>5</v>
      </c>
      <c r="S33" s="522">
        <f>'HK3'!I27</f>
        <v>9</v>
      </c>
      <c r="T33" s="522">
        <f>'HK3'!L27</f>
        <v>5</v>
      </c>
      <c r="U33" s="522">
        <f>'HK3'!O27</f>
        <v>6</v>
      </c>
      <c r="V33" s="522">
        <f>'HK3'!R27</f>
        <v>6</v>
      </c>
      <c r="W33" s="522">
        <f>'HK3'!U27</f>
        <v>7</v>
      </c>
      <c r="X33" s="522">
        <f>'HK3'!X27</f>
        <v>5</v>
      </c>
      <c r="Y33" s="522">
        <f>'HK3'!AA27</f>
        <v>3</v>
      </c>
      <c r="Z33" s="522">
        <f>'HK4'!I27</f>
        <v>6</v>
      </c>
      <c r="AA33" s="522">
        <f>'HK4'!L27</f>
        <v>8</v>
      </c>
      <c r="AB33" s="522">
        <f>'HK4'!O27</f>
        <v>8</v>
      </c>
      <c r="AC33" s="522">
        <f>'HK4'!R27</f>
        <v>3</v>
      </c>
      <c r="AD33" s="522">
        <f>'HK4'!U27</f>
        <v>6</v>
      </c>
      <c r="AE33" s="522">
        <f>'HK4'!X27</f>
        <v>5</v>
      </c>
      <c r="AF33" s="522">
        <f>'HK4'!AA27</f>
        <v>6</v>
      </c>
      <c r="AG33" s="524">
        <f>'HK4'!AD27</f>
        <v>4</v>
      </c>
      <c r="AH33" s="524">
        <f>'HK4'!AG27</f>
        <v>6</v>
      </c>
      <c r="AI33" s="388">
        <f t="shared" si="0"/>
        <v>6.09</v>
      </c>
      <c r="AJ33" s="500" t="str">
        <f t="shared" si="1"/>
        <v>TB.Khá</v>
      </c>
      <c r="AK33" s="261">
        <f t="shared" si="2"/>
        <v>3</v>
      </c>
      <c r="AL33" s="261">
        <f t="shared" si="3"/>
        <v>5</v>
      </c>
      <c r="AM33" s="279" t="str">
        <f t="shared" si="5"/>
        <v>Học tiếp</v>
      </c>
      <c r="AN33" s="388">
        <f t="shared" si="4"/>
        <v>6.28</v>
      </c>
    </row>
    <row r="34" spans="1:40" s="318" customFormat="1" ht="23.25" customHeight="1">
      <c r="A34" s="246">
        <v>26</v>
      </c>
      <c r="B34" s="247" t="s">
        <v>151</v>
      </c>
      <c r="C34" s="248" t="s">
        <v>54</v>
      </c>
      <c r="D34" s="53" t="s">
        <v>286</v>
      </c>
      <c r="E34" s="246" t="s">
        <v>152</v>
      </c>
      <c r="F34" s="319" t="s">
        <v>20</v>
      </c>
      <c r="G34" s="522">
        <f>'HK1'!I28</f>
        <v>6</v>
      </c>
      <c r="H34" s="522">
        <f>'HK1'!L28</f>
        <v>7</v>
      </c>
      <c r="I34" s="522">
        <f>'HK1'!O28</f>
        <v>8</v>
      </c>
      <c r="J34" s="522">
        <f>'HK1'!R28</f>
        <v>10</v>
      </c>
      <c r="K34" s="523">
        <f>'HK1'!U28</f>
        <v>6</v>
      </c>
      <c r="L34" s="522">
        <f>'HK1'!X28</f>
        <v>6</v>
      </c>
      <c r="M34" s="522">
        <f>'HK2'!I28</f>
        <v>7</v>
      </c>
      <c r="N34" s="522">
        <f>'HK2'!L28</f>
        <v>5</v>
      </c>
      <c r="O34" s="522">
        <f>'HK2'!O28</f>
        <v>8</v>
      </c>
      <c r="P34" s="522">
        <f>'HK2'!R28</f>
        <v>5</v>
      </c>
      <c r="Q34" s="522">
        <f>'HK2'!U28</f>
        <v>7</v>
      </c>
      <c r="R34" s="522">
        <f>'HK2'!X28</f>
        <v>7</v>
      </c>
      <c r="S34" s="522">
        <f>'HK3'!I28</f>
        <v>9</v>
      </c>
      <c r="T34" s="522">
        <f>'HK3'!L28</f>
        <v>6</v>
      </c>
      <c r="U34" s="522">
        <f>'HK3'!O28</f>
        <v>7</v>
      </c>
      <c r="V34" s="522">
        <f>'HK3'!R28</f>
        <v>7</v>
      </c>
      <c r="W34" s="522">
        <f>'HK3'!U28</f>
        <v>7</v>
      </c>
      <c r="X34" s="522">
        <f>'HK3'!X28</f>
        <v>9</v>
      </c>
      <c r="Y34" s="522">
        <f>'HK3'!AA28</f>
        <v>7</v>
      </c>
      <c r="Z34" s="522">
        <f>'HK4'!I28</f>
        <v>6</v>
      </c>
      <c r="AA34" s="522">
        <f>'HK4'!L28</f>
        <v>9</v>
      </c>
      <c r="AB34" s="522">
        <f>'HK4'!O28</f>
        <v>8</v>
      </c>
      <c r="AC34" s="522">
        <f>'HK4'!R28</f>
        <v>6</v>
      </c>
      <c r="AD34" s="522">
        <f>'HK4'!U28</f>
        <v>8</v>
      </c>
      <c r="AE34" s="522">
        <f>'HK4'!X28</f>
        <v>7</v>
      </c>
      <c r="AF34" s="522">
        <f>'HK4'!AA28</f>
        <v>8</v>
      </c>
      <c r="AG34" s="524">
        <f>'HK4'!AD28</f>
        <v>10</v>
      </c>
      <c r="AH34" s="524">
        <f>'HK4'!AG28</f>
        <v>6</v>
      </c>
      <c r="AI34" s="388">
        <f t="shared" si="0"/>
        <v>7.48</v>
      </c>
      <c r="AJ34" s="500" t="str">
        <f t="shared" si="1"/>
        <v>Khá</v>
      </c>
      <c r="AK34" s="261">
        <f t="shared" si="2"/>
        <v>0</v>
      </c>
      <c r="AL34" s="261">
        <f t="shared" si="3"/>
        <v>0</v>
      </c>
      <c r="AM34" s="279" t="str">
        <f t="shared" si="5"/>
        <v>Học tiếp</v>
      </c>
      <c r="AN34" s="388">
        <f t="shared" si="4"/>
        <v>7.18</v>
      </c>
    </row>
    <row r="35" spans="1:40" s="318" customFormat="1" ht="23.25" customHeight="1">
      <c r="A35" s="246">
        <v>27</v>
      </c>
      <c r="B35" s="247" t="s">
        <v>153</v>
      </c>
      <c r="C35" s="248" t="s">
        <v>56</v>
      </c>
      <c r="D35" s="53" t="s">
        <v>287</v>
      </c>
      <c r="E35" s="246" t="s">
        <v>154</v>
      </c>
      <c r="F35" s="319" t="s">
        <v>2</v>
      </c>
      <c r="G35" s="522">
        <f>'HK1'!I29</f>
        <v>9</v>
      </c>
      <c r="H35" s="522">
        <f>'HK1'!L29</f>
        <v>7</v>
      </c>
      <c r="I35" s="522">
        <f>'HK1'!O29</f>
        <v>5</v>
      </c>
      <c r="J35" s="522">
        <f>'HK1'!R29</f>
        <v>10</v>
      </c>
      <c r="K35" s="523">
        <f>'HK1'!U29</f>
        <v>7</v>
      </c>
      <c r="L35" s="522">
        <f>'HK1'!X29</f>
        <v>5</v>
      </c>
      <c r="M35" s="522">
        <f>'HK2'!I29</f>
        <v>9</v>
      </c>
      <c r="N35" s="522">
        <f>'HK2'!L29</f>
        <v>3</v>
      </c>
      <c r="O35" s="522">
        <f>'HK2'!O29</f>
        <v>7</v>
      </c>
      <c r="P35" s="522">
        <f>'HK2'!R29</f>
        <v>5</v>
      </c>
      <c r="Q35" s="522">
        <f>'HK2'!U29</f>
        <v>8</v>
      </c>
      <c r="R35" s="522">
        <f>'HK2'!X29</f>
        <v>5</v>
      </c>
      <c r="S35" s="522">
        <f>'HK3'!I29</f>
        <v>10</v>
      </c>
      <c r="T35" s="522">
        <f>'HK3'!L29</f>
        <v>7</v>
      </c>
      <c r="U35" s="522">
        <f>'HK3'!O29</f>
        <v>7</v>
      </c>
      <c r="V35" s="522">
        <f>'HK3'!R29</f>
        <v>7</v>
      </c>
      <c r="W35" s="522">
        <f>'HK3'!U29</f>
        <v>9</v>
      </c>
      <c r="X35" s="522">
        <f>'HK3'!X29</f>
        <v>7</v>
      </c>
      <c r="Y35" s="522">
        <f>'HK3'!AA29</f>
        <v>5</v>
      </c>
      <c r="Z35" s="522">
        <f>'HK4'!I29</f>
        <v>6</v>
      </c>
      <c r="AA35" s="522">
        <f>'HK4'!L29</f>
        <v>3</v>
      </c>
      <c r="AB35" s="522">
        <f>'HK4'!O29</f>
        <v>8</v>
      </c>
      <c r="AC35" s="522">
        <f>'HK4'!R29</f>
        <v>6</v>
      </c>
      <c r="AD35" s="522">
        <f>'HK4'!U29</f>
        <v>8</v>
      </c>
      <c r="AE35" s="522">
        <f>'HK4'!X29</f>
        <v>6</v>
      </c>
      <c r="AF35" s="522">
        <f>'HK4'!AA29</f>
        <v>3</v>
      </c>
      <c r="AG35" s="524">
        <f>'HK4'!AD29</f>
        <v>0</v>
      </c>
      <c r="AH35" s="524">
        <f>'HK4'!AG29</f>
        <v>6</v>
      </c>
      <c r="AI35" s="388">
        <f t="shared" si="0"/>
        <v>6.63</v>
      </c>
      <c r="AJ35" s="500" t="str">
        <f t="shared" si="1"/>
        <v>TB.Khá</v>
      </c>
      <c r="AK35" s="261">
        <f t="shared" si="2"/>
        <v>4</v>
      </c>
      <c r="AL35" s="261">
        <f t="shared" si="3"/>
        <v>11</v>
      </c>
      <c r="AM35" s="279" t="str">
        <f t="shared" si="5"/>
        <v>Học tiếp</v>
      </c>
      <c r="AN35" s="388">
        <f t="shared" si="4"/>
        <v>6.82</v>
      </c>
    </row>
    <row r="36" spans="1:40" s="318" customFormat="1" ht="23.25" customHeight="1">
      <c r="A36" s="471">
        <v>28</v>
      </c>
      <c r="B36" s="247" t="s">
        <v>159</v>
      </c>
      <c r="C36" s="248" t="s">
        <v>160</v>
      </c>
      <c r="D36" s="53" t="s">
        <v>289</v>
      </c>
      <c r="E36" s="246" t="s">
        <v>161</v>
      </c>
      <c r="F36" s="319" t="s">
        <v>50</v>
      </c>
      <c r="G36" s="522">
        <f>'HK1'!I30</f>
        <v>8</v>
      </c>
      <c r="H36" s="522">
        <f>'HK1'!L30</f>
        <v>6</v>
      </c>
      <c r="I36" s="522">
        <f>'HK1'!O30</f>
        <v>7</v>
      </c>
      <c r="J36" s="522">
        <f>'HK1'!R30</f>
        <v>6</v>
      </c>
      <c r="K36" s="523">
        <f>'HK1'!U30</f>
        <v>7</v>
      </c>
      <c r="L36" s="522">
        <f>'HK1'!X30</f>
        <v>6</v>
      </c>
      <c r="M36" s="522">
        <f>'HK2'!I30</f>
        <v>9</v>
      </c>
      <c r="N36" s="522">
        <f>'HK2'!L30</f>
        <v>6</v>
      </c>
      <c r="O36" s="522">
        <f>'HK2'!O30</f>
        <v>6</v>
      </c>
      <c r="P36" s="522">
        <f>'HK2'!R30</f>
        <v>6</v>
      </c>
      <c r="Q36" s="522">
        <f>'HK2'!U30</f>
        <v>6</v>
      </c>
      <c r="R36" s="522">
        <f>'HK2'!X30</f>
        <v>5</v>
      </c>
      <c r="S36" s="522">
        <f>'HK3'!I30</f>
        <v>9</v>
      </c>
      <c r="T36" s="522">
        <f>'HK3'!L30</f>
        <v>6</v>
      </c>
      <c r="U36" s="522">
        <f>'HK3'!O30</f>
        <v>7</v>
      </c>
      <c r="V36" s="522">
        <f>'HK3'!R30</f>
        <v>6</v>
      </c>
      <c r="W36" s="522">
        <f>'HK3'!U30</f>
        <v>7</v>
      </c>
      <c r="X36" s="522">
        <f>'HK3'!X30</f>
        <v>7</v>
      </c>
      <c r="Y36" s="522">
        <f>'HK3'!AA30</f>
        <v>6</v>
      </c>
      <c r="Z36" s="522">
        <f>'HK4'!I30</f>
        <v>6</v>
      </c>
      <c r="AA36" s="522">
        <f>'HK4'!L30</f>
        <v>6</v>
      </c>
      <c r="AB36" s="522">
        <f>'HK4'!O30</f>
        <v>7</v>
      </c>
      <c r="AC36" s="522">
        <f>'HK4'!R30</f>
        <v>6</v>
      </c>
      <c r="AD36" s="522">
        <f>'HK4'!U30</f>
        <v>7</v>
      </c>
      <c r="AE36" s="522">
        <f>'HK4'!X30</f>
        <v>6</v>
      </c>
      <c r="AF36" s="522">
        <f>'HK4'!AA30</f>
        <v>5</v>
      </c>
      <c r="AG36" s="524">
        <f>'HK4'!AD30</f>
        <v>7</v>
      </c>
      <c r="AH36" s="524">
        <f>'HK4'!AG30</f>
        <v>4</v>
      </c>
      <c r="AI36" s="388">
        <f t="shared" si="0"/>
        <v>6.61</v>
      </c>
      <c r="AJ36" s="500" t="str">
        <f t="shared" si="1"/>
        <v>TB.Khá</v>
      </c>
      <c r="AK36" s="261">
        <f t="shared" si="2"/>
        <v>1</v>
      </c>
      <c r="AL36" s="261">
        <f t="shared" si="3"/>
        <v>0</v>
      </c>
      <c r="AM36" s="279" t="str">
        <f t="shared" si="5"/>
        <v>Học tiếp</v>
      </c>
      <c r="AN36" s="388">
        <f t="shared" si="4"/>
        <v>6.69</v>
      </c>
    </row>
    <row r="37" spans="1:40" s="318" customFormat="1" ht="23.25" customHeight="1">
      <c r="A37" s="246">
        <v>29</v>
      </c>
      <c r="B37" s="247" t="s">
        <v>162</v>
      </c>
      <c r="C37" s="248" t="s">
        <v>163</v>
      </c>
      <c r="D37" s="53" t="s">
        <v>290</v>
      </c>
      <c r="E37" s="246" t="s">
        <v>164</v>
      </c>
      <c r="F37" s="319" t="s">
        <v>62</v>
      </c>
      <c r="G37" s="522">
        <f>'HK1'!I31</f>
        <v>5</v>
      </c>
      <c r="H37" s="522">
        <f>'HK1'!L31</f>
        <v>5</v>
      </c>
      <c r="I37" s="522">
        <f>'HK1'!O31</f>
        <v>5</v>
      </c>
      <c r="J37" s="522">
        <f>'HK1'!R31</f>
        <v>10</v>
      </c>
      <c r="K37" s="523">
        <f>'HK1'!U31</f>
        <v>5</v>
      </c>
      <c r="L37" s="522">
        <f>'HK1'!X31</f>
        <v>7</v>
      </c>
      <c r="M37" s="522">
        <f>'HK2'!I31</f>
        <v>8</v>
      </c>
      <c r="N37" s="522">
        <f>'HK2'!L31</f>
        <v>5</v>
      </c>
      <c r="O37" s="522">
        <f>'HK2'!O31</f>
        <v>5</v>
      </c>
      <c r="P37" s="522">
        <f>'HK2'!R31</f>
        <v>5</v>
      </c>
      <c r="Q37" s="522">
        <f>'HK2'!U31</f>
        <v>7</v>
      </c>
      <c r="R37" s="522">
        <f>'HK2'!X31</f>
        <v>7</v>
      </c>
      <c r="S37" s="522">
        <f>'HK3'!I31</f>
        <v>9</v>
      </c>
      <c r="T37" s="522">
        <f>'HK3'!L31</f>
        <v>6</v>
      </c>
      <c r="U37" s="522">
        <f>'HK3'!O31</f>
        <v>6</v>
      </c>
      <c r="V37" s="522">
        <f>'HK3'!R31</f>
        <v>7</v>
      </c>
      <c r="W37" s="522">
        <f>'HK3'!U31</f>
        <v>4</v>
      </c>
      <c r="X37" s="522">
        <f>'HK3'!X31</f>
        <v>5</v>
      </c>
      <c r="Y37" s="522">
        <f>'HK3'!AA31</f>
        <v>5</v>
      </c>
      <c r="Z37" s="522">
        <f>'HK4'!I31</f>
        <v>6</v>
      </c>
      <c r="AA37" s="522">
        <f>'HK4'!L31</f>
        <v>4</v>
      </c>
      <c r="AB37" s="522">
        <f>'HK4'!O31</f>
        <v>7</v>
      </c>
      <c r="AC37" s="522">
        <f>'HK4'!R31</f>
        <v>1</v>
      </c>
      <c r="AD37" s="522">
        <f>'HK4'!U31</f>
        <v>7</v>
      </c>
      <c r="AE37" s="522">
        <f>'HK4'!X31</f>
        <v>5</v>
      </c>
      <c r="AF37" s="522">
        <f>'HK4'!AA31</f>
        <v>6</v>
      </c>
      <c r="AG37" s="524">
        <f>'HK4'!AD31</f>
        <v>10</v>
      </c>
      <c r="AH37" s="524">
        <f>'HK4'!AG31</f>
        <v>6</v>
      </c>
      <c r="AI37" s="388">
        <f t="shared" si="0"/>
        <v>5.74</v>
      </c>
      <c r="AJ37" s="500" t="str">
        <f t="shared" si="1"/>
        <v>Trung Bình</v>
      </c>
      <c r="AK37" s="261">
        <f t="shared" si="2"/>
        <v>3</v>
      </c>
      <c r="AL37" s="261">
        <f t="shared" si="3"/>
        <v>10</v>
      </c>
      <c r="AM37" s="279" t="str">
        <f t="shared" si="5"/>
        <v>Học tiếp</v>
      </c>
      <c r="AN37" s="388">
        <f t="shared" si="4"/>
        <v>5.85</v>
      </c>
    </row>
    <row r="38" spans="1:40" s="318" customFormat="1" ht="23.25" customHeight="1">
      <c r="A38" s="246">
        <v>30</v>
      </c>
      <c r="B38" s="247" t="s">
        <v>165</v>
      </c>
      <c r="C38" s="248" t="s">
        <v>60</v>
      </c>
      <c r="D38" s="53" t="s">
        <v>291</v>
      </c>
      <c r="E38" s="246" t="s">
        <v>166</v>
      </c>
      <c r="F38" s="319" t="s">
        <v>69</v>
      </c>
      <c r="G38" s="522">
        <f>'HK1'!I32</f>
        <v>10</v>
      </c>
      <c r="H38" s="522">
        <f>'HK1'!L32</f>
        <v>6</v>
      </c>
      <c r="I38" s="522">
        <f>'HK1'!O32</f>
        <v>7</v>
      </c>
      <c r="J38" s="522">
        <f>'HK1'!R32</f>
        <v>9</v>
      </c>
      <c r="K38" s="523">
        <f>'HK1'!U32</f>
        <v>6</v>
      </c>
      <c r="L38" s="522">
        <f>'HK1'!X32</f>
        <v>7</v>
      </c>
      <c r="M38" s="522">
        <f>'HK2'!I32</f>
        <v>6</v>
      </c>
      <c r="N38" s="522">
        <f>'HK2'!L32</f>
        <v>5</v>
      </c>
      <c r="O38" s="522">
        <f>'HK2'!O32</f>
        <v>6</v>
      </c>
      <c r="P38" s="522">
        <f>'HK2'!R32</f>
        <v>6</v>
      </c>
      <c r="Q38" s="522">
        <f>'HK2'!U32</f>
        <v>5</v>
      </c>
      <c r="R38" s="522">
        <f>'HK2'!X32</f>
        <v>8</v>
      </c>
      <c r="S38" s="522">
        <f>'HK3'!I32</f>
        <v>9</v>
      </c>
      <c r="T38" s="522">
        <f>'HK3'!L32</f>
        <v>8</v>
      </c>
      <c r="U38" s="522">
        <f>'HK3'!O32</f>
        <v>6</v>
      </c>
      <c r="V38" s="522">
        <f>'HK3'!R32</f>
        <v>7</v>
      </c>
      <c r="W38" s="522">
        <f>'HK3'!U32</f>
        <v>8</v>
      </c>
      <c r="X38" s="522">
        <f>'HK3'!X32</f>
        <v>5</v>
      </c>
      <c r="Y38" s="522">
        <f>'HK3'!AA32</f>
        <v>6</v>
      </c>
      <c r="Z38" s="522">
        <f>'HK4'!I32</f>
        <v>6</v>
      </c>
      <c r="AA38" s="522">
        <f>'HK4'!L32</f>
        <v>10</v>
      </c>
      <c r="AB38" s="522">
        <f>'HK4'!O32</f>
        <v>7</v>
      </c>
      <c r="AC38" s="522">
        <f>'HK4'!R32</f>
        <v>5</v>
      </c>
      <c r="AD38" s="522">
        <f>'HK4'!U32</f>
        <v>7</v>
      </c>
      <c r="AE38" s="522">
        <f>'HK4'!X32</f>
        <v>7</v>
      </c>
      <c r="AF38" s="522">
        <f>'HK4'!AA32</f>
        <v>9</v>
      </c>
      <c r="AG38" s="524">
        <f>'HK4'!AD32</f>
        <v>9</v>
      </c>
      <c r="AH38" s="524">
        <f>'HK4'!AG32</f>
        <v>8</v>
      </c>
      <c r="AI38" s="388">
        <f t="shared" si="0"/>
        <v>7.17</v>
      </c>
      <c r="AJ38" s="500" t="str">
        <f t="shared" si="1"/>
        <v>Khá</v>
      </c>
      <c r="AK38" s="261">
        <f t="shared" si="2"/>
        <v>0</v>
      </c>
      <c r="AL38" s="261">
        <f t="shared" si="3"/>
        <v>0</v>
      </c>
      <c r="AM38" s="279" t="str">
        <f t="shared" si="5"/>
        <v>Học tiếp</v>
      </c>
      <c r="AN38" s="388">
        <f t="shared" si="4"/>
        <v>6.94</v>
      </c>
    </row>
    <row r="39" spans="1:40" s="318" customFormat="1" ht="23.25" customHeight="1">
      <c r="A39" s="471">
        <v>31</v>
      </c>
      <c r="B39" s="247" t="s">
        <v>167</v>
      </c>
      <c r="C39" s="248" t="s">
        <v>60</v>
      </c>
      <c r="D39" s="53" t="s">
        <v>292</v>
      </c>
      <c r="E39" s="246" t="s">
        <v>168</v>
      </c>
      <c r="F39" s="319" t="s">
        <v>89</v>
      </c>
      <c r="G39" s="522">
        <f>'HK1'!I33</f>
        <v>8</v>
      </c>
      <c r="H39" s="522">
        <f>'HK1'!L33</f>
        <v>6</v>
      </c>
      <c r="I39" s="522">
        <f>'HK1'!O33</f>
        <v>5</v>
      </c>
      <c r="J39" s="522">
        <f>'HK1'!R33</f>
        <v>8</v>
      </c>
      <c r="K39" s="523">
        <f>'HK1'!U33</f>
        <v>5</v>
      </c>
      <c r="L39" s="522">
        <f>'HK1'!X33</f>
        <v>7</v>
      </c>
      <c r="M39" s="522">
        <f>'HK2'!I33</f>
        <v>10</v>
      </c>
      <c r="N39" s="522">
        <f>'HK2'!L33</f>
        <v>5</v>
      </c>
      <c r="O39" s="522">
        <f>'HK2'!O33</f>
        <v>6</v>
      </c>
      <c r="P39" s="522">
        <f>'HK2'!R33</f>
        <v>6</v>
      </c>
      <c r="Q39" s="522">
        <f>'HK2'!U33</f>
        <v>5</v>
      </c>
      <c r="R39" s="522">
        <f>'HK2'!X33</f>
        <v>9</v>
      </c>
      <c r="S39" s="522">
        <f>'HK3'!I33</f>
        <v>9</v>
      </c>
      <c r="T39" s="522">
        <f>'HK3'!L33</f>
        <v>7</v>
      </c>
      <c r="U39" s="522">
        <f>'HK3'!O33</f>
        <v>6</v>
      </c>
      <c r="V39" s="522">
        <f>'HK3'!R33</f>
        <v>7</v>
      </c>
      <c r="W39" s="522">
        <f>'HK3'!U33</f>
        <v>6</v>
      </c>
      <c r="X39" s="522">
        <f>'HK3'!X33</f>
        <v>5</v>
      </c>
      <c r="Y39" s="522">
        <f>'HK3'!AA33</f>
        <v>5</v>
      </c>
      <c r="Z39" s="522">
        <f>'HK4'!I33</f>
        <v>6</v>
      </c>
      <c r="AA39" s="522">
        <f>'HK4'!L33</f>
        <v>8</v>
      </c>
      <c r="AB39" s="522">
        <f>'HK4'!O33</f>
        <v>6</v>
      </c>
      <c r="AC39" s="522">
        <f>'HK4'!R33</f>
        <v>6</v>
      </c>
      <c r="AD39" s="522">
        <f>'HK4'!U33</f>
        <v>8</v>
      </c>
      <c r="AE39" s="522">
        <f>'HK4'!X33</f>
        <v>6</v>
      </c>
      <c r="AF39" s="522">
        <f>'HK4'!AA33</f>
        <v>6</v>
      </c>
      <c r="AG39" s="524">
        <f>'HK4'!AD33</f>
        <v>2</v>
      </c>
      <c r="AH39" s="524">
        <f>'HK4'!AG33</f>
        <v>9</v>
      </c>
      <c r="AI39" s="388">
        <f t="shared" si="0"/>
        <v>6.54</v>
      </c>
      <c r="AJ39" s="500" t="str">
        <f t="shared" si="1"/>
        <v>TB.Khá</v>
      </c>
      <c r="AK39" s="261">
        <f t="shared" si="2"/>
        <v>1</v>
      </c>
      <c r="AL39" s="261">
        <f t="shared" si="3"/>
        <v>1</v>
      </c>
      <c r="AM39" s="279" t="str">
        <f t="shared" si="5"/>
        <v>Học tiếp</v>
      </c>
      <c r="AN39" s="388">
        <f t="shared" si="4"/>
        <v>6.55</v>
      </c>
    </row>
    <row r="40" spans="1:40" s="318" customFormat="1" ht="23.25" customHeight="1">
      <c r="A40" s="246">
        <v>32</v>
      </c>
      <c r="B40" s="247" t="s">
        <v>169</v>
      </c>
      <c r="C40" s="248" t="s">
        <v>170</v>
      </c>
      <c r="D40" s="53" t="s">
        <v>293</v>
      </c>
      <c r="E40" s="246" t="s">
        <v>171</v>
      </c>
      <c r="F40" s="319" t="s">
        <v>53</v>
      </c>
      <c r="G40" s="522">
        <f>'HK1'!I34</f>
        <v>5</v>
      </c>
      <c r="H40" s="522">
        <f>'HK1'!L34</f>
        <v>5</v>
      </c>
      <c r="I40" s="522">
        <f>'HK1'!O34</f>
        <v>6</v>
      </c>
      <c r="J40" s="522">
        <f>'HK1'!R34</f>
        <v>10</v>
      </c>
      <c r="K40" s="523">
        <f>'HK1'!U34</f>
        <v>5</v>
      </c>
      <c r="L40" s="522">
        <f>'HK1'!X34</f>
        <v>6</v>
      </c>
      <c r="M40" s="522">
        <f>'HK2'!I34</f>
        <v>8</v>
      </c>
      <c r="N40" s="522">
        <f>'HK2'!L34</f>
        <v>5</v>
      </c>
      <c r="O40" s="522">
        <f>'HK2'!O34</f>
        <v>6</v>
      </c>
      <c r="P40" s="522">
        <f>'HK2'!R34</f>
        <v>5</v>
      </c>
      <c r="Q40" s="522">
        <f>'HK2'!U34</f>
        <v>5</v>
      </c>
      <c r="R40" s="522">
        <f>'HK2'!X34</f>
        <v>5</v>
      </c>
      <c r="S40" s="522">
        <f>'HK3'!I34</f>
        <v>10</v>
      </c>
      <c r="T40" s="522">
        <f>'HK3'!L34</f>
        <v>8</v>
      </c>
      <c r="U40" s="522">
        <f>'HK3'!O34</f>
        <v>6</v>
      </c>
      <c r="V40" s="522">
        <f>'HK3'!R34</f>
        <v>6</v>
      </c>
      <c r="W40" s="522">
        <f>'HK3'!U34</f>
        <v>6</v>
      </c>
      <c r="X40" s="522">
        <f>'HK3'!X34</f>
        <v>5</v>
      </c>
      <c r="Y40" s="522">
        <f>'HK3'!AA34</f>
        <v>3</v>
      </c>
      <c r="Z40" s="522">
        <f>'HK4'!I34</f>
        <v>5</v>
      </c>
      <c r="AA40" s="522">
        <f>'HK4'!L34</f>
        <v>7</v>
      </c>
      <c r="AB40" s="522">
        <f>'HK4'!O34</f>
        <v>9</v>
      </c>
      <c r="AC40" s="522">
        <f>'HK4'!R34</f>
        <v>8</v>
      </c>
      <c r="AD40" s="522">
        <f>'HK4'!U34</f>
        <v>7</v>
      </c>
      <c r="AE40" s="522">
        <f>'HK4'!X34</f>
        <v>5</v>
      </c>
      <c r="AF40" s="522">
        <f>'HK4'!AA34</f>
        <v>8</v>
      </c>
      <c r="AG40" s="524">
        <f>'HK4'!AD34</f>
        <v>0</v>
      </c>
      <c r="AH40" s="524">
        <f>'HK4'!AG34</f>
        <v>6</v>
      </c>
      <c r="AI40" s="388">
        <f t="shared" si="0"/>
        <v>6.78</v>
      </c>
      <c r="AJ40" s="500" t="str">
        <f t="shared" si="1"/>
        <v>TB.Khá</v>
      </c>
      <c r="AK40" s="261">
        <f t="shared" si="2"/>
        <v>2</v>
      </c>
      <c r="AL40" s="261">
        <f t="shared" si="3"/>
        <v>1</v>
      </c>
      <c r="AM40" s="279" t="str">
        <f t="shared" si="5"/>
        <v>Học tiếp</v>
      </c>
      <c r="AN40" s="388">
        <f t="shared" si="4"/>
        <v>6.43</v>
      </c>
    </row>
    <row r="41" spans="1:40" s="318" customFormat="1" ht="23.25" customHeight="1">
      <c r="A41" s="246">
        <v>33</v>
      </c>
      <c r="B41" s="247" t="s">
        <v>172</v>
      </c>
      <c r="C41" s="248" t="s">
        <v>173</v>
      </c>
      <c r="D41" s="53" t="s">
        <v>294</v>
      </c>
      <c r="E41" s="246" t="s">
        <v>174</v>
      </c>
      <c r="F41" s="319" t="s">
        <v>53</v>
      </c>
      <c r="G41" s="522">
        <f>'HK1'!I35</f>
        <v>6</v>
      </c>
      <c r="H41" s="522">
        <f>'HK1'!L35</f>
        <v>5</v>
      </c>
      <c r="I41" s="522">
        <f>'HK1'!O35</f>
        <v>7</v>
      </c>
      <c r="J41" s="522">
        <f>'HK1'!R35</f>
        <v>6</v>
      </c>
      <c r="K41" s="523">
        <f>'HK1'!U35</f>
        <v>7</v>
      </c>
      <c r="L41" s="522">
        <f>'HK1'!X35</f>
        <v>7</v>
      </c>
      <c r="M41" s="522">
        <f>'HK2'!I35</f>
        <v>7</v>
      </c>
      <c r="N41" s="522">
        <f>'HK2'!L35</f>
        <v>5</v>
      </c>
      <c r="O41" s="522">
        <f>'HK2'!O35</f>
        <v>7</v>
      </c>
      <c r="P41" s="522">
        <f>'HK2'!R35</f>
        <v>5</v>
      </c>
      <c r="Q41" s="522">
        <f>'HK2'!U35</f>
        <v>8</v>
      </c>
      <c r="R41" s="522">
        <f>'HK2'!X35</f>
        <v>8</v>
      </c>
      <c r="S41" s="522">
        <f>'HK3'!I35</f>
        <v>9</v>
      </c>
      <c r="T41" s="522">
        <f>'HK3'!L35</f>
        <v>8</v>
      </c>
      <c r="U41" s="522">
        <f>'HK3'!O35</f>
        <v>7</v>
      </c>
      <c r="V41" s="522">
        <f>'HK3'!R35</f>
        <v>7</v>
      </c>
      <c r="W41" s="522">
        <f>'HK3'!U35</f>
        <v>7</v>
      </c>
      <c r="X41" s="522">
        <f>'HK3'!X35</f>
        <v>6</v>
      </c>
      <c r="Y41" s="522">
        <f>'HK3'!AA35</f>
        <v>3</v>
      </c>
      <c r="Z41" s="522">
        <f>'HK4'!I35</f>
        <v>5</v>
      </c>
      <c r="AA41" s="522">
        <f>'HK4'!L35</f>
        <v>7</v>
      </c>
      <c r="AB41" s="522">
        <f>'HK4'!O35</f>
        <v>7</v>
      </c>
      <c r="AC41" s="522">
        <f>'HK4'!R35</f>
        <v>3</v>
      </c>
      <c r="AD41" s="522">
        <f>'HK4'!U35</f>
        <v>6</v>
      </c>
      <c r="AE41" s="522">
        <f>'HK4'!X35</f>
        <v>7</v>
      </c>
      <c r="AF41" s="522">
        <f>'HK4'!AA35</f>
        <v>7</v>
      </c>
      <c r="AG41" s="524">
        <f>'HK4'!AD35</f>
        <v>0</v>
      </c>
      <c r="AH41" s="524">
        <f>'HK4'!AG35</f>
        <v>6</v>
      </c>
      <c r="AI41" s="388">
        <f t="shared" si="0"/>
        <v>6.41</v>
      </c>
      <c r="AJ41" s="500" t="str">
        <f t="shared" si="1"/>
        <v>TB.Khá</v>
      </c>
      <c r="AK41" s="261">
        <f t="shared" si="2"/>
        <v>3</v>
      </c>
      <c r="AL41" s="261">
        <f t="shared" si="3"/>
        <v>5</v>
      </c>
      <c r="AM41" s="279" t="str">
        <f t="shared" si="5"/>
        <v>Học tiếp</v>
      </c>
      <c r="AN41" s="388">
        <f t="shared" si="4"/>
        <v>6.35</v>
      </c>
    </row>
    <row r="42" spans="1:40" s="318" customFormat="1" ht="23.25" customHeight="1">
      <c r="A42" s="471">
        <v>34</v>
      </c>
      <c r="B42" s="247" t="s">
        <v>175</v>
      </c>
      <c r="C42" s="248" t="s">
        <v>64</v>
      </c>
      <c r="D42" s="53" t="s">
        <v>295</v>
      </c>
      <c r="E42" s="246" t="s">
        <v>176</v>
      </c>
      <c r="F42" s="319" t="s">
        <v>5</v>
      </c>
      <c r="G42" s="522">
        <f>'HK1'!I36</f>
        <v>7</v>
      </c>
      <c r="H42" s="522">
        <f>'HK1'!L36</f>
        <v>5</v>
      </c>
      <c r="I42" s="522">
        <f>'HK1'!O36</f>
        <v>8</v>
      </c>
      <c r="J42" s="522">
        <f>'HK1'!R36</f>
        <v>6</v>
      </c>
      <c r="K42" s="523">
        <f>'HK1'!U36</f>
        <v>6</v>
      </c>
      <c r="L42" s="522">
        <f>'HK1'!X36</f>
        <v>6</v>
      </c>
      <c r="M42" s="522">
        <f>'HK2'!I36</f>
        <v>9</v>
      </c>
      <c r="N42" s="522">
        <f>'HK2'!L36</f>
        <v>6</v>
      </c>
      <c r="O42" s="522">
        <f>'HK2'!O36</f>
        <v>7</v>
      </c>
      <c r="P42" s="522">
        <f>'HK2'!R36</f>
        <v>7</v>
      </c>
      <c r="Q42" s="522">
        <f>'HK2'!U36</f>
        <v>7</v>
      </c>
      <c r="R42" s="522">
        <f>'HK2'!X36</f>
        <v>7</v>
      </c>
      <c r="S42" s="522">
        <f>'HK3'!I36</f>
        <v>9</v>
      </c>
      <c r="T42" s="522">
        <f>'HK3'!L36</f>
        <v>7</v>
      </c>
      <c r="U42" s="522">
        <f>'HK3'!O36</f>
        <v>7</v>
      </c>
      <c r="V42" s="522">
        <f>'HK3'!R36</f>
        <v>7</v>
      </c>
      <c r="W42" s="522">
        <f>'HK3'!U36</f>
        <v>7</v>
      </c>
      <c r="X42" s="522">
        <f>'HK3'!X36</f>
        <v>5</v>
      </c>
      <c r="Y42" s="522">
        <f>'HK3'!AA36</f>
        <v>8</v>
      </c>
      <c r="Z42" s="522">
        <f>'HK4'!I36</f>
        <v>7</v>
      </c>
      <c r="AA42" s="522">
        <f>'HK4'!L36</f>
        <v>9</v>
      </c>
      <c r="AB42" s="522">
        <f>'HK4'!O36</f>
        <v>7</v>
      </c>
      <c r="AC42" s="522">
        <f>'HK4'!R36</f>
        <v>8</v>
      </c>
      <c r="AD42" s="522">
        <f>'HK4'!U36</f>
        <v>6</v>
      </c>
      <c r="AE42" s="522">
        <f>'HK4'!X36</f>
        <v>6</v>
      </c>
      <c r="AF42" s="522">
        <f>'HK4'!AA36</f>
        <v>8</v>
      </c>
      <c r="AG42" s="524">
        <f>'HK4'!AD36</f>
        <v>10</v>
      </c>
      <c r="AH42" s="524">
        <f>'HK4'!AG36</f>
        <v>6</v>
      </c>
      <c r="AI42" s="388">
        <f t="shared" si="0"/>
        <v>7.24</v>
      </c>
      <c r="AJ42" s="500" t="str">
        <f t="shared" si="1"/>
        <v>Khá</v>
      </c>
      <c r="AK42" s="261">
        <f t="shared" si="2"/>
        <v>0</v>
      </c>
      <c r="AL42" s="261">
        <f t="shared" si="3"/>
        <v>0</v>
      </c>
      <c r="AM42" s="279" t="str">
        <f t="shared" si="5"/>
        <v>Học tiếp</v>
      </c>
      <c r="AN42" s="388">
        <f t="shared" si="4"/>
        <v>7.08</v>
      </c>
    </row>
    <row r="43" spans="1:40" s="318" customFormat="1" ht="23.25" customHeight="1">
      <c r="A43" s="246">
        <v>35</v>
      </c>
      <c r="B43" s="247" t="s">
        <v>177</v>
      </c>
      <c r="C43" s="248" t="s">
        <v>65</v>
      </c>
      <c r="D43" s="53" t="s">
        <v>296</v>
      </c>
      <c r="E43" s="246" t="s">
        <v>178</v>
      </c>
      <c r="F43" s="319" t="s">
        <v>53</v>
      </c>
      <c r="G43" s="522">
        <f>'HK1'!I37</f>
        <v>7</v>
      </c>
      <c r="H43" s="522">
        <f>'HK1'!L37</f>
        <v>5</v>
      </c>
      <c r="I43" s="522">
        <f>'HK1'!O37</f>
        <v>7</v>
      </c>
      <c r="J43" s="522">
        <f>'HK1'!R37</f>
        <v>9</v>
      </c>
      <c r="K43" s="523">
        <f>'HK1'!U37</f>
        <v>5</v>
      </c>
      <c r="L43" s="522">
        <f>'HK1'!X37</f>
        <v>5</v>
      </c>
      <c r="M43" s="522">
        <f>'HK2'!I37</f>
        <v>8</v>
      </c>
      <c r="N43" s="522">
        <f>'HK2'!L37</f>
        <v>4</v>
      </c>
      <c r="O43" s="522">
        <f>'HK2'!O37</f>
        <v>5</v>
      </c>
      <c r="P43" s="522">
        <f>'HK2'!R37</f>
        <v>6</v>
      </c>
      <c r="Q43" s="522">
        <f>'HK2'!U37</f>
        <v>5</v>
      </c>
      <c r="R43" s="522">
        <f>'HK2'!X37</f>
        <v>6</v>
      </c>
      <c r="S43" s="522">
        <f>'HK3'!I37</f>
        <v>9</v>
      </c>
      <c r="T43" s="522">
        <f>'HK3'!L37</f>
        <v>8</v>
      </c>
      <c r="U43" s="522">
        <f>'HK3'!O37</f>
        <v>7</v>
      </c>
      <c r="V43" s="522">
        <f>'HK3'!R37</f>
        <v>6</v>
      </c>
      <c r="W43" s="522">
        <f>'HK3'!U37</f>
        <v>6</v>
      </c>
      <c r="X43" s="522">
        <f>'HK3'!X37</f>
        <v>6</v>
      </c>
      <c r="Y43" s="522">
        <f>'HK3'!AA37</f>
        <v>3</v>
      </c>
      <c r="Z43" s="522">
        <f>'HK4'!I37</f>
        <v>6</v>
      </c>
      <c r="AA43" s="522">
        <f>'HK4'!L37</f>
        <v>7</v>
      </c>
      <c r="AB43" s="522">
        <f>'HK4'!O37</f>
        <v>7</v>
      </c>
      <c r="AC43" s="522">
        <f>'HK4'!R37</f>
        <v>8</v>
      </c>
      <c r="AD43" s="522">
        <f>'HK4'!U37</f>
        <v>7</v>
      </c>
      <c r="AE43" s="522">
        <f>'HK4'!X37</f>
        <v>5</v>
      </c>
      <c r="AF43" s="522">
        <f>'HK4'!AA37</f>
        <v>8</v>
      </c>
      <c r="AG43" s="524">
        <f>'HK4'!AD37</f>
        <v>0</v>
      </c>
      <c r="AH43" s="524">
        <f>'HK4'!AG37</f>
        <v>5</v>
      </c>
      <c r="AI43" s="388">
        <f aca="true" t="shared" si="6" ref="AI43:AI70">ROUND(SUMPRODUCT(S43:AH43,$S$10:$AH$10)/SUMIF($S43:$AH43,"&lt;&gt;M",$S$10:$AH$10),2)</f>
        <v>6.83</v>
      </c>
      <c r="AJ43" s="500" t="str">
        <f aca="true" t="shared" si="7" ref="AJ43:AJ70">IF(AI43&gt;=9,"Xuất Sắc",IF(AI43&gt;=8,"Giỏi",IF(AI43&gt;=7,"Khá",IF(AI43&gt;=6,"TB.Khá",IF(AI43&gt;=5,"Trung Bình",IF(AI43&gt;=4,"Yếu","Kém"))))))</f>
        <v>TB.Khá</v>
      </c>
      <c r="AK43" s="261">
        <f aca="true" t="shared" si="8" ref="AK43:AK70">COUNTIF(G43:AH43,"&lt;5")</f>
        <v>3</v>
      </c>
      <c r="AL43" s="261">
        <f aca="true" t="shared" si="9" ref="AL43:AL70">SUMIF(G43:AH43,"&lt;5",$G$10:$AH$10)</f>
        <v>5</v>
      </c>
      <c r="AM43" s="279" t="str">
        <f t="shared" si="5"/>
        <v>Học tiếp</v>
      </c>
      <c r="AN43" s="388">
        <f aca="true" t="shared" si="10" ref="AN43:AN70">ROUND(SUMPRODUCT(G43:AH43,$G$10:$AH$10)/SUMIF($G43:$AH43,"&lt;&gt;M",$G$10:$AH$10),2)</f>
        <v>6.52</v>
      </c>
    </row>
    <row r="44" spans="1:40" s="318" customFormat="1" ht="23.25" customHeight="1">
      <c r="A44" s="246">
        <v>36</v>
      </c>
      <c r="B44" s="247" t="s">
        <v>179</v>
      </c>
      <c r="C44" s="248" t="s">
        <v>65</v>
      </c>
      <c r="D44" s="53" t="s">
        <v>297</v>
      </c>
      <c r="E44" s="246" t="s">
        <v>180</v>
      </c>
      <c r="F44" s="319" t="s">
        <v>5</v>
      </c>
      <c r="G44" s="522">
        <f>'HK1'!I38</f>
        <v>6</v>
      </c>
      <c r="H44" s="522">
        <f>'HK1'!L38</f>
        <v>6</v>
      </c>
      <c r="I44" s="522">
        <f>'HK1'!O38</f>
        <v>5</v>
      </c>
      <c r="J44" s="522">
        <f>'HK1'!R38</f>
        <v>7</v>
      </c>
      <c r="K44" s="523">
        <f>'HK1'!U38</f>
        <v>5</v>
      </c>
      <c r="L44" s="522">
        <f>'HK1'!X38</f>
        <v>7</v>
      </c>
      <c r="M44" s="522">
        <f>'HK2'!I38</f>
        <v>6</v>
      </c>
      <c r="N44" s="522">
        <f>'HK2'!L38</f>
        <v>6</v>
      </c>
      <c r="O44" s="522">
        <f>'HK2'!O38</f>
        <v>5</v>
      </c>
      <c r="P44" s="522">
        <f>'HK2'!R38</f>
        <v>5</v>
      </c>
      <c r="Q44" s="522">
        <f>'HK2'!U38</f>
        <v>5</v>
      </c>
      <c r="R44" s="522">
        <f>'HK2'!X38</f>
        <v>7</v>
      </c>
      <c r="S44" s="522">
        <f>'HK3'!I38</f>
        <v>9</v>
      </c>
      <c r="T44" s="522">
        <f>'HK3'!L38</f>
        <v>7</v>
      </c>
      <c r="U44" s="522">
        <f>'HK3'!O38</f>
        <v>5</v>
      </c>
      <c r="V44" s="522">
        <f>'HK3'!R38</f>
        <v>6</v>
      </c>
      <c r="W44" s="522">
        <f>'HK3'!U38</f>
        <v>6</v>
      </c>
      <c r="X44" s="522">
        <f>'HK3'!X38</f>
        <v>5</v>
      </c>
      <c r="Y44" s="522">
        <f>'HK3'!AA38</f>
        <v>5</v>
      </c>
      <c r="Z44" s="522">
        <f>'HK4'!I38</f>
        <v>6</v>
      </c>
      <c r="AA44" s="522">
        <f>'HK4'!L38</f>
        <v>5</v>
      </c>
      <c r="AB44" s="522">
        <f>'HK4'!O38</f>
        <v>8</v>
      </c>
      <c r="AC44" s="522">
        <f>'HK4'!R38</f>
        <v>6</v>
      </c>
      <c r="AD44" s="522">
        <f>'HK4'!U38</f>
        <v>8</v>
      </c>
      <c r="AE44" s="522">
        <f>'HK4'!X38</f>
        <v>4</v>
      </c>
      <c r="AF44" s="522">
        <f>'HK4'!AA38</f>
        <v>7</v>
      </c>
      <c r="AG44" s="524">
        <f>'HK4'!AD38</f>
        <v>0</v>
      </c>
      <c r="AH44" s="524">
        <f>'HK4'!AG38</f>
        <v>5</v>
      </c>
      <c r="AI44" s="388">
        <f t="shared" si="6"/>
        <v>6.2</v>
      </c>
      <c r="AJ44" s="500" t="str">
        <f t="shared" si="7"/>
        <v>TB.Khá</v>
      </c>
      <c r="AK44" s="261">
        <f t="shared" si="8"/>
        <v>2</v>
      </c>
      <c r="AL44" s="261">
        <f t="shared" si="9"/>
        <v>4</v>
      </c>
      <c r="AM44" s="279" t="str">
        <f t="shared" si="5"/>
        <v>Học tiếp</v>
      </c>
      <c r="AN44" s="388">
        <f t="shared" si="10"/>
        <v>5.91</v>
      </c>
    </row>
    <row r="45" spans="1:40" s="318" customFormat="1" ht="23.25" customHeight="1">
      <c r="A45" s="471">
        <v>37</v>
      </c>
      <c r="B45" s="247" t="s">
        <v>181</v>
      </c>
      <c r="C45" s="248" t="s">
        <v>182</v>
      </c>
      <c r="D45" s="53" t="s">
        <v>298</v>
      </c>
      <c r="E45" s="246" t="s">
        <v>183</v>
      </c>
      <c r="F45" s="319" t="s">
        <v>22</v>
      </c>
      <c r="G45" s="522">
        <f>'HK1'!I39</f>
        <v>7</v>
      </c>
      <c r="H45" s="522">
        <f>'HK1'!L39</f>
        <v>7</v>
      </c>
      <c r="I45" s="522">
        <f>'HK1'!O39</f>
        <v>7</v>
      </c>
      <c r="J45" s="522">
        <f>'HK1'!R39</f>
        <v>9</v>
      </c>
      <c r="K45" s="523">
        <f>'HK1'!U39</f>
        <v>6</v>
      </c>
      <c r="L45" s="522">
        <f>'HK1'!X39</f>
        <v>7</v>
      </c>
      <c r="M45" s="522">
        <f>'HK2'!I39</f>
        <v>6</v>
      </c>
      <c r="N45" s="522">
        <f>'HK2'!L39</f>
        <v>5</v>
      </c>
      <c r="O45" s="522">
        <f>'HK2'!O39</f>
        <v>6</v>
      </c>
      <c r="P45" s="522">
        <f>'HK2'!R39</f>
        <v>7</v>
      </c>
      <c r="Q45" s="522">
        <f>'HK2'!U39</f>
        <v>8</v>
      </c>
      <c r="R45" s="522">
        <f>'HK2'!X39</f>
        <v>5</v>
      </c>
      <c r="S45" s="522">
        <f>'HK3'!I39</f>
        <v>9</v>
      </c>
      <c r="T45" s="522">
        <f>'HK3'!L39</f>
        <v>7</v>
      </c>
      <c r="U45" s="522">
        <f>'HK3'!O39</f>
        <v>6</v>
      </c>
      <c r="V45" s="522">
        <f>'HK3'!R39</f>
        <v>7</v>
      </c>
      <c r="W45" s="522">
        <f>'HK3'!U39</f>
        <v>8</v>
      </c>
      <c r="X45" s="522">
        <f>'HK3'!X39</f>
        <v>6</v>
      </c>
      <c r="Y45" s="522">
        <f>'HK3'!AA39</f>
        <v>3</v>
      </c>
      <c r="Z45" s="522">
        <f>'HK4'!I39</f>
        <v>7</v>
      </c>
      <c r="AA45" s="522">
        <f>'HK4'!L39</f>
        <v>7</v>
      </c>
      <c r="AB45" s="522">
        <f>'HK4'!O39</f>
        <v>9</v>
      </c>
      <c r="AC45" s="522">
        <f>'HK4'!R39</f>
        <v>3</v>
      </c>
      <c r="AD45" s="522">
        <f>'HK4'!U39</f>
        <v>6</v>
      </c>
      <c r="AE45" s="522">
        <f>'HK4'!X39</f>
        <v>7</v>
      </c>
      <c r="AF45" s="522">
        <f>'HK4'!AA39</f>
        <v>8</v>
      </c>
      <c r="AG45" s="524">
        <f>'HK4'!AD39</f>
        <v>10</v>
      </c>
      <c r="AH45" s="524">
        <f>'HK4'!AG39</f>
        <v>5</v>
      </c>
      <c r="AI45" s="388">
        <f t="shared" si="6"/>
        <v>6.89</v>
      </c>
      <c r="AJ45" s="500" t="str">
        <f t="shared" si="7"/>
        <v>TB.Khá</v>
      </c>
      <c r="AK45" s="261">
        <f t="shared" si="8"/>
        <v>2</v>
      </c>
      <c r="AL45" s="261">
        <f t="shared" si="9"/>
        <v>4</v>
      </c>
      <c r="AM45" s="279" t="str">
        <f t="shared" si="5"/>
        <v>Học tiếp</v>
      </c>
      <c r="AN45" s="388">
        <f t="shared" si="10"/>
        <v>6.82</v>
      </c>
    </row>
    <row r="46" spans="1:40" s="318" customFormat="1" ht="23.25" customHeight="1">
      <c r="A46" s="246">
        <v>38</v>
      </c>
      <c r="B46" s="247" t="s">
        <v>184</v>
      </c>
      <c r="C46" s="248" t="s">
        <v>185</v>
      </c>
      <c r="D46" s="53" t="s">
        <v>299</v>
      </c>
      <c r="E46" s="246" t="s">
        <v>186</v>
      </c>
      <c r="F46" s="319" t="s">
        <v>53</v>
      </c>
      <c r="G46" s="522">
        <f>'HK1'!I40</f>
        <v>6</v>
      </c>
      <c r="H46" s="522">
        <f>'HK1'!L40</f>
        <v>5</v>
      </c>
      <c r="I46" s="522">
        <f>'HK1'!O40</f>
        <v>5</v>
      </c>
      <c r="J46" s="522">
        <f>'HK1'!R40</f>
        <v>9</v>
      </c>
      <c r="K46" s="523">
        <f>'HK1'!U40</f>
        <v>6</v>
      </c>
      <c r="L46" s="522">
        <f>'HK1'!X40</f>
        <v>5</v>
      </c>
      <c r="M46" s="522">
        <f>'HK2'!I40</f>
        <v>7</v>
      </c>
      <c r="N46" s="522">
        <f>'HK2'!L40</f>
        <v>6</v>
      </c>
      <c r="O46" s="522">
        <f>'HK2'!O40</f>
        <v>6</v>
      </c>
      <c r="P46" s="522">
        <f>'HK2'!R40</f>
        <v>6</v>
      </c>
      <c r="Q46" s="522">
        <f>'HK2'!U40</f>
        <v>5</v>
      </c>
      <c r="R46" s="522">
        <f>'HK2'!X40</f>
        <v>5</v>
      </c>
      <c r="S46" s="522">
        <f>'HK3'!I40</f>
        <v>9</v>
      </c>
      <c r="T46" s="522">
        <f>'HK3'!L40</f>
        <v>7</v>
      </c>
      <c r="U46" s="522">
        <f>'HK3'!O40</f>
        <v>6</v>
      </c>
      <c r="V46" s="522">
        <f>'HK3'!R40</f>
        <v>7</v>
      </c>
      <c r="W46" s="522">
        <f>'HK3'!U40</f>
        <v>7</v>
      </c>
      <c r="X46" s="522">
        <f>'HK3'!X40</f>
        <v>5</v>
      </c>
      <c r="Y46" s="522">
        <f>'HK3'!AA40</f>
        <v>3</v>
      </c>
      <c r="Z46" s="522">
        <f>'HK4'!I40</f>
        <v>6</v>
      </c>
      <c r="AA46" s="522">
        <f>'HK4'!L40</f>
        <v>3</v>
      </c>
      <c r="AB46" s="522">
        <f>'HK4'!O40</f>
        <v>7</v>
      </c>
      <c r="AC46" s="522">
        <f>'HK4'!R40</f>
        <v>3</v>
      </c>
      <c r="AD46" s="522">
        <f>'HK4'!U40</f>
        <v>7</v>
      </c>
      <c r="AE46" s="522">
        <f>'HK4'!X40</f>
        <v>5</v>
      </c>
      <c r="AF46" s="522">
        <f>'HK4'!AA40</f>
        <v>7</v>
      </c>
      <c r="AG46" s="524">
        <f>'HK4'!AD40</f>
        <v>0</v>
      </c>
      <c r="AH46" s="524">
        <f>'HK4'!AG40</f>
        <v>4</v>
      </c>
      <c r="AI46" s="388">
        <f t="shared" si="6"/>
        <v>5.96</v>
      </c>
      <c r="AJ46" s="500" t="str">
        <f t="shared" si="7"/>
        <v>Trung Bình</v>
      </c>
      <c r="AK46" s="261">
        <f t="shared" si="8"/>
        <v>5</v>
      </c>
      <c r="AL46" s="261">
        <f t="shared" si="9"/>
        <v>8</v>
      </c>
      <c r="AM46" s="279" t="str">
        <f t="shared" si="5"/>
        <v>Học tiếp</v>
      </c>
      <c r="AN46" s="388">
        <f t="shared" si="10"/>
        <v>6.06</v>
      </c>
    </row>
    <row r="47" spans="1:40" s="318" customFormat="1" ht="23.25" customHeight="1">
      <c r="A47" s="246">
        <v>41</v>
      </c>
      <c r="B47" s="247" t="s">
        <v>192</v>
      </c>
      <c r="C47" s="248" t="s">
        <v>193</v>
      </c>
      <c r="D47" s="53" t="s">
        <v>303</v>
      </c>
      <c r="E47" s="246" t="s">
        <v>117</v>
      </c>
      <c r="F47" s="319" t="s">
        <v>27</v>
      </c>
      <c r="G47" s="522">
        <f>'HK1'!I43</f>
        <v>8</v>
      </c>
      <c r="H47" s="522">
        <f>'HK1'!L43</f>
        <v>5</v>
      </c>
      <c r="I47" s="522">
        <f>'HK1'!O43</f>
        <v>6</v>
      </c>
      <c r="J47" s="522">
        <f>'HK1'!R43</f>
        <v>6</v>
      </c>
      <c r="K47" s="523">
        <f>'HK1'!U43</f>
        <v>6</v>
      </c>
      <c r="L47" s="522">
        <f>'HK1'!X43</f>
        <v>6</v>
      </c>
      <c r="M47" s="522">
        <f>'HK2'!I43</f>
        <v>8</v>
      </c>
      <c r="N47" s="522">
        <f>'HK2'!L43</f>
        <v>5</v>
      </c>
      <c r="O47" s="522">
        <f>'HK2'!O43</f>
        <v>5</v>
      </c>
      <c r="P47" s="522">
        <f>'HK2'!R43</f>
        <v>5</v>
      </c>
      <c r="Q47" s="522">
        <f>'HK2'!U43</f>
        <v>5</v>
      </c>
      <c r="R47" s="522">
        <f>'HK2'!X43</f>
        <v>7</v>
      </c>
      <c r="S47" s="522">
        <f>'HK3'!I43</f>
        <v>9</v>
      </c>
      <c r="T47" s="522">
        <f>'HK3'!L43</f>
        <v>6</v>
      </c>
      <c r="U47" s="522">
        <f>'HK3'!O43</f>
        <v>6</v>
      </c>
      <c r="V47" s="522">
        <f>'HK3'!R43</f>
        <v>8</v>
      </c>
      <c r="W47" s="522">
        <f>'HK3'!U43</f>
        <v>6</v>
      </c>
      <c r="X47" s="522">
        <f>'HK3'!X43</f>
        <v>5</v>
      </c>
      <c r="Y47" s="522">
        <f>'HK3'!AA43</f>
        <v>8</v>
      </c>
      <c r="Z47" s="522">
        <f>'HK4'!I43</f>
        <v>6</v>
      </c>
      <c r="AA47" s="522">
        <f>'HK4'!L43</f>
        <v>7</v>
      </c>
      <c r="AB47" s="522">
        <f>'HK4'!O43</f>
        <v>8</v>
      </c>
      <c r="AC47" s="522">
        <f>'HK4'!R43</f>
        <v>3</v>
      </c>
      <c r="AD47" s="522">
        <f>'HK4'!U43</f>
        <v>6</v>
      </c>
      <c r="AE47" s="522">
        <f>'HK4'!X43</f>
        <v>6</v>
      </c>
      <c r="AF47" s="522">
        <f>'HK4'!AA43</f>
        <v>7</v>
      </c>
      <c r="AG47" s="524">
        <f>'HK4'!AD43</f>
        <v>10</v>
      </c>
      <c r="AH47" s="524">
        <f>'HK4'!AG43</f>
        <v>8</v>
      </c>
      <c r="AI47" s="388">
        <f t="shared" si="6"/>
        <v>6.41</v>
      </c>
      <c r="AJ47" s="500" t="str">
        <f t="shared" si="7"/>
        <v>TB.Khá</v>
      </c>
      <c r="AK47" s="261">
        <f t="shared" si="8"/>
        <v>1</v>
      </c>
      <c r="AL47" s="261">
        <f t="shared" si="9"/>
        <v>4</v>
      </c>
      <c r="AM47" s="279" t="str">
        <f t="shared" si="5"/>
        <v>Học tiếp</v>
      </c>
      <c r="AN47" s="388">
        <f t="shared" si="10"/>
        <v>6.22</v>
      </c>
    </row>
    <row r="48" spans="1:40" s="318" customFormat="1" ht="23.25" customHeight="1">
      <c r="A48" s="246">
        <v>42</v>
      </c>
      <c r="B48" s="247" t="s">
        <v>194</v>
      </c>
      <c r="C48" s="248" t="s">
        <v>66</v>
      </c>
      <c r="D48" s="53" t="s">
        <v>304</v>
      </c>
      <c r="E48" s="246" t="s">
        <v>195</v>
      </c>
      <c r="F48" s="319" t="s">
        <v>20</v>
      </c>
      <c r="G48" s="522">
        <f>'HK1'!I44</f>
        <v>7</v>
      </c>
      <c r="H48" s="522">
        <f>'HK1'!L44</f>
        <v>6</v>
      </c>
      <c r="I48" s="522">
        <f>'HK1'!O44</f>
        <v>5</v>
      </c>
      <c r="J48" s="522">
        <f>'HK1'!R44</f>
        <v>6</v>
      </c>
      <c r="K48" s="523">
        <f>'HK1'!U44</f>
        <v>6</v>
      </c>
      <c r="L48" s="522">
        <f>'HK1'!X44</f>
        <v>5</v>
      </c>
      <c r="M48" s="522">
        <f>'HK2'!I44</f>
        <v>9</v>
      </c>
      <c r="N48" s="522">
        <f>'HK2'!L44</f>
        <v>6</v>
      </c>
      <c r="O48" s="522">
        <f>'HK2'!O44</f>
        <v>6</v>
      </c>
      <c r="P48" s="522">
        <f>'HK2'!R44</f>
        <v>6</v>
      </c>
      <c r="Q48" s="522">
        <f>'HK2'!U44</f>
        <v>7</v>
      </c>
      <c r="R48" s="522">
        <f>'HK2'!X44</f>
        <v>5</v>
      </c>
      <c r="S48" s="522">
        <f>'HK3'!I44</f>
        <v>9</v>
      </c>
      <c r="T48" s="522">
        <f>'HK3'!L44</f>
        <v>4</v>
      </c>
      <c r="U48" s="522">
        <f>'HK3'!O44</f>
        <v>7</v>
      </c>
      <c r="V48" s="522">
        <f>'HK3'!R44</f>
        <v>8</v>
      </c>
      <c r="W48" s="522">
        <f>'HK3'!U44</f>
        <v>7</v>
      </c>
      <c r="X48" s="522">
        <f>'HK3'!X44</f>
        <v>5</v>
      </c>
      <c r="Y48" s="522">
        <f>'HK3'!AA44</f>
        <v>8</v>
      </c>
      <c r="Z48" s="522">
        <f>'HK4'!I44</f>
        <v>6</v>
      </c>
      <c r="AA48" s="522">
        <f>'HK4'!L44</f>
        <v>7</v>
      </c>
      <c r="AB48" s="522">
        <f>'HK4'!O44</f>
        <v>8</v>
      </c>
      <c r="AC48" s="522">
        <f>'HK4'!R44</f>
        <v>5</v>
      </c>
      <c r="AD48" s="522">
        <f>'HK4'!U44</f>
        <v>7</v>
      </c>
      <c r="AE48" s="522">
        <f>'HK4'!X44</f>
        <v>7</v>
      </c>
      <c r="AF48" s="522">
        <f>'HK4'!AA44</f>
        <v>6</v>
      </c>
      <c r="AG48" s="524">
        <f>'HK4'!AD44</f>
        <v>6</v>
      </c>
      <c r="AH48" s="524">
        <f>'HK4'!AG44</f>
        <v>3</v>
      </c>
      <c r="AI48" s="388">
        <f t="shared" si="6"/>
        <v>6.63</v>
      </c>
      <c r="AJ48" s="500" t="str">
        <f t="shared" si="7"/>
        <v>TB.Khá</v>
      </c>
      <c r="AK48" s="261">
        <f t="shared" si="8"/>
        <v>2</v>
      </c>
      <c r="AL48" s="261">
        <f t="shared" si="9"/>
        <v>3</v>
      </c>
      <c r="AM48" s="279" t="str">
        <f t="shared" si="5"/>
        <v>Học tiếp</v>
      </c>
      <c r="AN48" s="388">
        <f t="shared" si="10"/>
        <v>6.55</v>
      </c>
    </row>
    <row r="49" spans="1:40" s="318" customFormat="1" ht="23.25" customHeight="1">
      <c r="A49" s="471">
        <v>43</v>
      </c>
      <c r="B49" s="247" t="s">
        <v>198</v>
      </c>
      <c r="C49" s="248" t="s">
        <v>66</v>
      </c>
      <c r="D49" s="53" t="s">
        <v>306</v>
      </c>
      <c r="E49" s="246" t="s">
        <v>199</v>
      </c>
      <c r="F49" s="319" t="s">
        <v>53</v>
      </c>
      <c r="G49" s="522">
        <f>'HK1'!I45</f>
        <v>8</v>
      </c>
      <c r="H49" s="522">
        <f>'HK1'!L45</f>
        <v>5</v>
      </c>
      <c r="I49" s="522">
        <f>'HK1'!O45</f>
        <v>6</v>
      </c>
      <c r="J49" s="522">
        <f>'HK1'!R45</f>
        <v>10</v>
      </c>
      <c r="K49" s="523">
        <f>'HK1'!U45</f>
        <v>6</v>
      </c>
      <c r="L49" s="522">
        <f>'HK1'!X45</f>
        <v>7</v>
      </c>
      <c r="M49" s="522">
        <f>'HK2'!I45</f>
        <v>6</v>
      </c>
      <c r="N49" s="522">
        <f>'HK2'!L45</f>
        <v>5</v>
      </c>
      <c r="O49" s="522">
        <f>'HK2'!O45</f>
        <v>5</v>
      </c>
      <c r="P49" s="522">
        <f>'HK2'!R45</f>
        <v>5</v>
      </c>
      <c r="Q49" s="522">
        <f>'HK2'!U45</f>
        <v>7</v>
      </c>
      <c r="R49" s="522">
        <f>'HK2'!X45</f>
        <v>5</v>
      </c>
      <c r="S49" s="522">
        <f>'HK3'!I45</f>
        <v>9</v>
      </c>
      <c r="T49" s="522">
        <f>'HK3'!L45</f>
        <v>8</v>
      </c>
      <c r="U49" s="522">
        <f>'HK3'!O45</f>
        <v>7</v>
      </c>
      <c r="V49" s="522">
        <f>'HK3'!R45</f>
        <v>7</v>
      </c>
      <c r="W49" s="522">
        <f>'HK3'!U45</f>
        <v>6</v>
      </c>
      <c r="X49" s="522">
        <f>'HK3'!X45</f>
        <v>5</v>
      </c>
      <c r="Y49" s="522">
        <f>'HK3'!AA45</f>
        <v>3</v>
      </c>
      <c r="Z49" s="522">
        <f>'HK4'!I45</f>
        <v>5</v>
      </c>
      <c r="AA49" s="522">
        <f>'HK4'!L45</f>
        <v>8</v>
      </c>
      <c r="AB49" s="522">
        <f>'HK4'!O45</f>
        <v>8</v>
      </c>
      <c r="AC49" s="522">
        <f>'HK4'!R45</f>
        <v>8</v>
      </c>
      <c r="AD49" s="522">
        <f>'HK4'!U45</f>
        <v>7</v>
      </c>
      <c r="AE49" s="522">
        <f>'HK4'!X45</f>
        <v>6</v>
      </c>
      <c r="AF49" s="522">
        <f>'HK4'!AA45</f>
        <v>8</v>
      </c>
      <c r="AG49" s="524">
        <f>'HK4'!AD45</f>
        <v>10</v>
      </c>
      <c r="AH49" s="524">
        <f>'HK4'!AG45</f>
        <v>5</v>
      </c>
      <c r="AI49" s="388">
        <f t="shared" si="6"/>
        <v>7.15</v>
      </c>
      <c r="AJ49" s="500" t="str">
        <f t="shared" si="7"/>
        <v>Khá</v>
      </c>
      <c r="AK49" s="261">
        <f t="shared" si="8"/>
        <v>1</v>
      </c>
      <c r="AL49" s="261">
        <f t="shared" si="9"/>
        <v>0</v>
      </c>
      <c r="AM49" s="279" t="str">
        <f t="shared" si="5"/>
        <v>Học tiếp</v>
      </c>
      <c r="AN49" s="388">
        <f t="shared" si="10"/>
        <v>6.74</v>
      </c>
    </row>
    <row r="50" spans="1:40" s="318" customFormat="1" ht="23.25" customHeight="1">
      <c r="A50" s="246">
        <v>44</v>
      </c>
      <c r="B50" s="247" t="s">
        <v>59</v>
      </c>
      <c r="C50" s="248" t="s">
        <v>200</v>
      </c>
      <c r="D50" s="53" t="s">
        <v>307</v>
      </c>
      <c r="E50" s="246" t="s">
        <v>51</v>
      </c>
      <c r="F50" s="319" t="s">
        <v>53</v>
      </c>
      <c r="G50" s="522" t="str">
        <f>'HK1'!I46</f>
        <v>M</v>
      </c>
      <c r="H50" s="522">
        <f>'HK1'!L46</f>
        <v>6</v>
      </c>
      <c r="I50" s="522">
        <f>'HK1'!O46</f>
        <v>8</v>
      </c>
      <c r="J50" s="522">
        <f>'HK1'!R46</f>
        <v>9</v>
      </c>
      <c r="K50" s="523">
        <f>'HK1'!U46</f>
        <v>7</v>
      </c>
      <c r="L50" s="522">
        <f>'HK1'!X46</f>
        <v>7</v>
      </c>
      <c r="M50" s="522" t="str">
        <f>'HK2'!I46</f>
        <v>M</v>
      </c>
      <c r="N50" s="522">
        <f>'HK2'!L46</f>
        <v>5</v>
      </c>
      <c r="O50" s="522">
        <f>'HK2'!O46</f>
        <v>7</v>
      </c>
      <c r="P50" s="522">
        <f>'HK2'!R46</f>
        <v>7</v>
      </c>
      <c r="Q50" s="522">
        <f>'HK2'!U46</f>
        <v>5</v>
      </c>
      <c r="R50" s="522">
        <f>'HK2'!X46</f>
        <v>5</v>
      </c>
      <c r="S50" s="522" t="str">
        <f>'HK3'!I46</f>
        <v>M</v>
      </c>
      <c r="T50" s="522">
        <f>'HK3'!L46</f>
        <v>8</v>
      </c>
      <c r="U50" s="522">
        <f>'HK3'!O46</f>
        <v>7</v>
      </c>
      <c r="V50" s="522">
        <f>'HK3'!R46</f>
        <v>7</v>
      </c>
      <c r="W50" s="522">
        <f>'HK3'!U46</f>
        <v>8</v>
      </c>
      <c r="X50" s="522">
        <f>'HK3'!X46</f>
        <v>8</v>
      </c>
      <c r="Y50" s="522">
        <f>'HK3'!AA46</f>
        <v>3</v>
      </c>
      <c r="Z50" s="522">
        <f>'HK4'!I46</f>
        <v>6</v>
      </c>
      <c r="AA50" s="522">
        <f>'HK4'!L46</f>
        <v>9</v>
      </c>
      <c r="AB50" s="522">
        <f>'HK4'!O46</f>
        <v>7</v>
      </c>
      <c r="AC50" s="522">
        <f>'HK4'!R46</f>
        <v>7</v>
      </c>
      <c r="AD50" s="522">
        <f>'HK4'!U46</f>
        <v>7</v>
      </c>
      <c r="AE50" s="522">
        <f>'HK4'!X46</f>
        <v>8</v>
      </c>
      <c r="AF50" s="522">
        <f>'HK4'!AA46</f>
        <v>7</v>
      </c>
      <c r="AG50" s="524">
        <f>'HK4'!AD46</f>
        <v>10</v>
      </c>
      <c r="AH50" s="524">
        <f>'HK4'!AG46</f>
        <v>4</v>
      </c>
      <c r="AI50" s="388">
        <f t="shared" si="6"/>
        <v>7.4</v>
      </c>
      <c r="AJ50" s="500" t="str">
        <f t="shared" si="7"/>
        <v>Khá</v>
      </c>
      <c r="AK50" s="261">
        <f t="shared" si="8"/>
        <v>2</v>
      </c>
      <c r="AL50" s="261">
        <f t="shared" si="9"/>
        <v>0</v>
      </c>
      <c r="AM50" s="279" t="str">
        <f t="shared" si="5"/>
        <v>Học tiếp</v>
      </c>
      <c r="AN50" s="388">
        <f t="shared" si="10"/>
        <v>7.16</v>
      </c>
    </row>
    <row r="51" spans="1:40" s="318" customFormat="1" ht="23.25" customHeight="1">
      <c r="A51" s="246">
        <v>45</v>
      </c>
      <c r="B51" s="247" t="s">
        <v>43</v>
      </c>
      <c r="C51" s="248" t="s">
        <v>68</v>
      </c>
      <c r="D51" s="53" t="s">
        <v>308</v>
      </c>
      <c r="E51" s="246" t="s">
        <v>201</v>
      </c>
      <c r="F51" s="319" t="s">
        <v>45</v>
      </c>
      <c r="G51" s="522">
        <f>'HK1'!I47</f>
        <v>6</v>
      </c>
      <c r="H51" s="522">
        <f>'HK1'!L47</f>
        <v>5</v>
      </c>
      <c r="I51" s="522">
        <f>'HK1'!O47</f>
        <v>6</v>
      </c>
      <c r="J51" s="522">
        <f>'HK1'!R47</f>
        <v>8</v>
      </c>
      <c r="K51" s="523">
        <f>'HK1'!U47</f>
        <v>5</v>
      </c>
      <c r="L51" s="522">
        <f>'HK1'!X47</f>
        <v>6</v>
      </c>
      <c r="M51" s="522">
        <f>'HK2'!I47</f>
        <v>9</v>
      </c>
      <c r="N51" s="522">
        <f>'HK2'!L47</f>
        <v>4</v>
      </c>
      <c r="O51" s="522">
        <f>'HK2'!O47</f>
        <v>5</v>
      </c>
      <c r="P51" s="522">
        <f>'HK2'!R47</f>
        <v>5</v>
      </c>
      <c r="Q51" s="522">
        <f>'HK2'!U47</f>
        <v>6</v>
      </c>
      <c r="R51" s="522">
        <f>'HK2'!X47</f>
        <v>6</v>
      </c>
      <c r="S51" s="522">
        <f>'HK3'!I47</f>
        <v>9</v>
      </c>
      <c r="T51" s="522">
        <f>'HK3'!L47</f>
        <v>8</v>
      </c>
      <c r="U51" s="522">
        <f>'HK3'!O47</f>
        <v>5</v>
      </c>
      <c r="V51" s="522">
        <f>'HK3'!R47</f>
        <v>7</v>
      </c>
      <c r="W51" s="522">
        <f>'HK3'!U47</f>
        <v>5</v>
      </c>
      <c r="X51" s="522">
        <f>'HK3'!X47</f>
        <v>4</v>
      </c>
      <c r="Y51" s="522">
        <f>'HK3'!AA47</f>
        <v>3</v>
      </c>
      <c r="Z51" s="522">
        <f>'HK4'!I47</f>
        <v>6</v>
      </c>
      <c r="AA51" s="522">
        <f>'HK4'!L47</f>
        <v>9</v>
      </c>
      <c r="AB51" s="522">
        <f>'HK4'!O47</f>
        <v>7</v>
      </c>
      <c r="AC51" s="522">
        <f>'HK4'!R47</f>
        <v>3</v>
      </c>
      <c r="AD51" s="522">
        <f>'HK4'!U47</f>
        <v>4</v>
      </c>
      <c r="AE51" s="522">
        <f>'HK4'!X47</f>
        <v>5</v>
      </c>
      <c r="AF51" s="522">
        <f>'HK4'!AA47</f>
        <v>6</v>
      </c>
      <c r="AG51" s="524">
        <f>'HK4'!AD47</f>
        <v>0</v>
      </c>
      <c r="AH51" s="524">
        <f>'HK4'!AG47</f>
        <v>6</v>
      </c>
      <c r="AI51" s="388">
        <f t="shared" si="6"/>
        <v>5.78</v>
      </c>
      <c r="AJ51" s="500" t="str">
        <f t="shared" si="7"/>
        <v>Trung Bình</v>
      </c>
      <c r="AK51" s="261">
        <f t="shared" si="8"/>
        <v>6</v>
      </c>
      <c r="AL51" s="261">
        <f t="shared" si="9"/>
        <v>16</v>
      </c>
      <c r="AM51" s="279" t="str">
        <f t="shared" si="5"/>
        <v>Học tiếp</v>
      </c>
      <c r="AN51" s="388">
        <f t="shared" si="10"/>
        <v>5.86</v>
      </c>
    </row>
    <row r="52" spans="1:40" s="318" customFormat="1" ht="23.25" customHeight="1">
      <c r="A52" s="246">
        <v>48</v>
      </c>
      <c r="B52" s="247" t="s">
        <v>208</v>
      </c>
      <c r="C52" s="248" t="s">
        <v>209</v>
      </c>
      <c r="D52" s="53" t="s">
        <v>312</v>
      </c>
      <c r="E52" s="246" t="s">
        <v>210</v>
      </c>
      <c r="F52" s="319" t="s">
        <v>69</v>
      </c>
      <c r="G52" s="522">
        <f>'HK1'!I50</f>
        <v>6</v>
      </c>
      <c r="H52" s="522">
        <f>'HK1'!L50</f>
        <v>6</v>
      </c>
      <c r="I52" s="522">
        <f>'HK1'!O50</f>
        <v>7</v>
      </c>
      <c r="J52" s="522">
        <f>'HK1'!R50</f>
        <v>6</v>
      </c>
      <c r="K52" s="523">
        <f>'HK1'!U50</f>
        <v>5</v>
      </c>
      <c r="L52" s="522">
        <f>'HK1'!X50</f>
        <v>6</v>
      </c>
      <c r="M52" s="522">
        <f>'HK2'!I50</f>
        <v>9</v>
      </c>
      <c r="N52" s="522">
        <f>'HK2'!L50</f>
        <v>7</v>
      </c>
      <c r="O52" s="522">
        <f>'HK2'!O50</f>
        <v>7</v>
      </c>
      <c r="P52" s="522">
        <f>'HK2'!R50</f>
        <v>6</v>
      </c>
      <c r="Q52" s="522">
        <f>'HK2'!U50</f>
        <v>7</v>
      </c>
      <c r="R52" s="522">
        <f>'HK2'!X50</f>
        <v>7</v>
      </c>
      <c r="S52" s="522">
        <f>'HK3'!I50</f>
        <v>9</v>
      </c>
      <c r="T52" s="522">
        <f>'HK3'!L50</f>
        <v>7</v>
      </c>
      <c r="U52" s="522">
        <f>'HK3'!O50</f>
        <v>7</v>
      </c>
      <c r="V52" s="522">
        <f>'HK3'!R50</f>
        <v>7</v>
      </c>
      <c r="W52" s="522">
        <f>'HK3'!U50</f>
        <v>8</v>
      </c>
      <c r="X52" s="522">
        <f>'HK3'!X50</f>
        <v>6</v>
      </c>
      <c r="Y52" s="522">
        <f>'HK3'!AA50</f>
        <v>4</v>
      </c>
      <c r="Z52" s="522">
        <f>'HK4'!I50</f>
        <v>6</v>
      </c>
      <c r="AA52" s="522">
        <f>'HK4'!L50</f>
        <v>8</v>
      </c>
      <c r="AB52" s="522">
        <f>'HK4'!O50</f>
        <v>6</v>
      </c>
      <c r="AC52" s="522">
        <f>'HK4'!R50</f>
        <v>7</v>
      </c>
      <c r="AD52" s="522">
        <f>'HK4'!U50</f>
        <v>10</v>
      </c>
      <c r="AE52" s="522">
        <f>'HK4'!X50</f>
        <v>7</v>
      </c>
      <c r="AF52" s="522">
        <f>'HK4'!AA50</f>
        <v>8</v>
      </c>
      <c r="AG52" s="524">
        <f>'HK4'!AD50</f>
        <v>10</v>
      </c>
      <c r="AH52" s="524">
        <f>'HK4'!AG50</f>
        <v>8</v>
      </c>
      <c r="AI52" s="388">
        <f t="shared" si="6"/>
        <v>7.48</v>
      </c>
      <c r="AJ52" s="500" t="str">
        <f t="shared" si="7"/>
        <v>Khá</v>
      </c>
      <c r="AK52" s="261">
        <f t="shared" si="8"/>
        <v>1</v>
      </c>
      <c r="AL52" s="261">
        <f t="shared" si="9"/>
        <v>0</v>
      </c>
      <c r="AM52" s="279" t="str">
        <f t="shared" si="5"/>
        <v>Học tiếp</v>
      </c>
      <c r="AN52" s="388">
        <f t="shared" si="10"/>
        <v>7.08</v>
      </c>
    </row>
    <row r="53" spans="1:40" s="318" customFormat="1" ht="23.25" customHeight="1">
      <c r="A53" s="471">
        <v>49</v>
      </c>
      <c r="B53" s="247" t="s">
        <v>213</v>
      </c>
      <c r="C53" s="248" t="s">
        <v>214</v>
      </c>
      <c r="D53" s="53" t="s">
        <v>314</v>
      </c>
      <c r="E53" s="246" t="s">
        <v>215</v>
      </c>
      <c r="F53" s="319" t="s">
        <v>53</v>
      </c>
      <c r="G53" s="522">
        <f>'HK1'!I51</f>
        <v>5</v>
      </c>
      <c r="H53" s="522">
        <f>'HK1'!L51</f>
        <v>5</v>
      </c>
      <c r="I53" s="522">
        <f>'HK1'!O51</f>
        <v>5</v>
      </c>
      <c r="J53" s="522">
        <f>'HK1'!R51</f>
        <v>7</v>
      </c>
      <c r="K53" s="523">
        <f>'HK1'!U51</f>
        <v>5</v>
      </c>
      <c r="L53" s="522">
        <f>'HK1'!X51</f>
        <v>7</v>
      </c>
      <c r="M53" s="522">
        <f>'HK2'!I51</f>
        <v>5</v>
      </c>
      <c r="N53" s="522">
        <f>'HK2'!L51</f>
        <v>5</v>
      </c>
      <c r="O53" s="522">
        <f>'HK2'!O51</f>
        <v>5</v>
      </c>
      <c r="P53" s="522">
        <f>'HK2'!R51</f>
        <v>5</v>
      </c>
      <c r="Q53" s="522">
        <f>'HK2'!U51</f>
        <v>5</v>
      </c>
      <c r="R53" s="522">
        <f>'HK2'!X51</f>
        <v>5</v>
      </c>
      <c r="S53" s="522">
        <f>'HK3'!I51</f>
        <v>9</v>
      </c>
      <c r="T53" s="522">
        <f>'HK3'!L51</f>
        <v>6</v>
      </c>
      <c r="U53" s="522">
        <f>'HK3'!O51</f>
        <v>6</v>
      </c>
      <c r="V53" s="522">
        <f>'HK3'!R51</f>
        <v>7</v>
      </c>
      <c r="W53" s="522">
        <f>'HK3'!U51</f>
        <v>7</v>
      </c>
      <c r="X53" s="522">
        <f>'HK3'!X51</f>
        <v>4</v>
      </c>
      <c r="Y53" s="522">
        <f>'HK3'!AA51</f>
        <v>3</v>
      </c>
      <c r="Z53" s="522">
        <f>'HK4'!I51</f>
        <v>5</v>
      </c>
      <c r="AA53" s="522">
        <f>'HK4'!L51</f>
        <v>5</v>
      </c>
      <c r="AB53" s="522">
        <f>'HK4'!O51</f>
        <v>5</v>
      </c>
      <c r="AC53" s="522">
        <f>'HK4'!R51</f>
        <v>3</v>
      </c>
      <c r="AD53" s="522">
        <f>'HK4'!U51</f>
        <v>6</v>
      </c>
      <c r="AE53" s="522">
        <f>'HK4'!X51</f>
        <v>5</v>
      </c>
      <c r="AF53" s="522">
        <f>'HK4'!AA51</f>
        <v>5</v>
      </c>
      <c r="AG53" s="524">
        <f>'HK4'!AD51</f>
        <v>0</v>
      </c>
      <c r="AH53" s="524">
        <f>'HK4'!AG51</f>
        <v>8</v>
      </c>
      <c r="AI53" s="388">
        <f t="shared" si="6"/>
        <v>5.52</v>
      </c>
      <c r="AJ53" s="500" t="str">
        <f t="shared" si="7"/>
        <v>Trung Bình</v>
      </c>
      <c r="AK53" s="261">
        <f t="shared" si="8"/>
        <v>4</v>
      </c>
      <c r="AL53" s="261">
        <f t="shared" si="9"/>
        <v>8</v>
      </c>
      <c r="AM53" s="279" t="str">
        <f t="shared" si="5"/>
        <v>Học tiếp</v>
      </c>
      <c r="AN53" s="388">
        <f t="shared" si="10"/>
        <v>5.36</v>
      </c>
    </row>
    <row r="54" spans="1:40" s="318" customFormat="1" ht="23.25" customHeight="1">
      <c r="A54" s="246">
        <v>50</v>
      </c>
      <c r="B54" s="247" t="s">
        <v>216</v>
      </c>
      <c r="C54" s="248" t="s">
        <v>217</v>
      </c>
      <c r="D54" s="53" t="s">
        <v>315</v>
      </c>
      <c r="E54" s="246" t="s">
        <v>218</v>
      </c>
      <c r="F54" s="319" t="s">
        <v>42</v>
      </c>
      <c r="G54" s="522">
        <f>'HK1'!I52</f>
        <v>5</v>
      </c>
      <c r="H54" s="522">
        <f>'HK1'!L52</f>
        <v>5</v>
      </c>
      <c r="I54" s="522">
        <f>'HK1'!O52</f>
        <v>5</v>
      </c>
      <c r="J54" s="522">
        <f>'HK1'!R52</f>
        <v>6</v>
      </c>
      <c r="K54" s="523">
        <f>'HK1'!U52</f>
        <v>6</v>
      </c>
      <c r="L54" s="522">
        <f>'HK1'!X52</f>
        <v>5</v>
      </c>
      <c r="M54" s="522">
        <f>'HK2'!I52</f>
        <v>7</v>
      </c>
      <c r="N54" s="522">
        <f>'HK2'!L52</f>
        <v>6</v>
      </c>
      <c r="O54" s="522">
        <f>'HK2'!O52</f>
        <v>6</v>
      </c>
      <c r="P54" s="522">
        <f>'HK2'!R52</f>
        <v>6</v>
      </c>
      <c r="Q54" s="522">
        <f>'HK2'!U52</f>
        <v>7</v>
      </c>
      <c r="R54" s="522">
        <f>'HK2'!X52</f>
        <v>8</v>
      </c>
      <c r="S54" s="522">
        <f>'HK3'!I52</f>
        <v>9</v>
      </c>
      <c r="T54" s="522">
        <f>'HK3'!L52</f>
        <v>7</v>
      </c>
      <c r="U54" s="522">
        <f>'HK3'!O52</f>
        <v>5</v>
      </c>
      <c r="V54" s="522">
        <f>'HK3'!R52</f>
        <v>7</v>
      </c>
      <c r="W54" s="522">
        <f>'HK3'!U52</f>
        <v>7</v>
      </c>
      <c r="X54" s="522">
        <f>'HK3'!X52</f>
        <v>6</v>
      </c>
      <c r="Y54" s="522">
        <f>'HK3'!AA52</f>
        <v>7</v>
      </c>
      <c r="Z54" s="522">
        <f>'HK4'!I52</f>
        <v>7</v>
      </c>
      <c r="AA54" s="522">
        <f>'HK4'!L52</f>
        <v>7</v>
      </c>
      <c r="AB54" s="522">
        <f>'HK4'!O52</f>
        <v>6</v>
      </c>
      <c r="AC54" s="522">
        <f>'HK4'!R52</f>
        <v>5</v>
      </c>
      <c r="AD54" s="522">
        <f>'HK4'!U52</f>
        <v>7</v>
      </c>
      <c r="AE54" s="522">
        <f>'HK4'!X52</f>
        <v>4</v>
      </c>
      <c r="AF54" s="522">
        <f>'HK4'!AA52</f>
        <v>6</v>
      </c>
      <c r="AG54" s="524">
        <f>'HK4'!AD52</f>
        <v>0</v>
      </c>
      <c r="AH54" s="524">
        <f>'HK4'!AG52</f>
        <v>6</v>
      </c>
      <c r="AI54" s="388">
        <f t="shared" si="6"/>
        <v>6.24</v>
      </c>
      <c r="AJ54" s="500" t="str">
        <f t="shared" si="7"/>
        <v>TB.Khá</v>
      </c>
      <c r="AK54" s="261">
        <f t="shared" si="8"/>
        <v>2</v>
      </c>
      <c r="AL54" s="261">
        <f t="shared" si="9"/>
        <v>4</v>
      </c>
      <c r="AM54" s="279" t="str">
        <f t="shared" si="5"/>
        <v>Học tiếp</v>
      </c>
      <c r="AN54" s="388">
        <f t="shared" si="10"/>
        <v>6.08</v>
      </c>
    </row>
    <row r="55" spans="1:40" s="318" customFormat="1" ht="23.25" customHeight="1">
      <c r="A55" s="471">
        <v>52</v>
      </c>
      <c r="B55" s="247" t="s">
        <v>225</v>
      </c>
      <c r="C55" s="248" t="s">
        <v>226</v>
      </c>
      <c r="D55" s="53" t="s">
        <v>318</v>
      </c>
      <c r="E55" s="246" t="s">
        <v>227</v>
      </c>
      <c r="F55" s="319" t="s">
        <v>4</v>
      </c>
      <c r="G55" s="522">
        <f>'HK1'!I54</f>
        <v>6</v>
      </c>
      <c r="H55" s="522">
        <f>'HK1'!L54</f>
        <v>5</v>
      </c>
      <c r="I55" s="522">
        <f>'HK1'!O54</f>
        <v>6</v>
      </c>
      <c r="J55" s="522">
        <f>'HK1'!R54</f>
        <v>9</v>
      </c>
      <c r="K55" s="523">
        <f>'HK1'!U54</f>
        <v>5</v>
      </c>
      <c r="L55" s="522">
        <f>'HK1'!X54</f>
        <v>7</v>
      </c>
      <c r="M55" s="522">
        <f>'HK2'!I54</f>
        <v>5</v>
      </c>
      <c r="N55" s="522">
        <f>'HK2'!L54</f>
        <v>6</v>
      </c>
      <c r="O55" s="522">
        <f>'HK2'!O54</f>
        <v>6</v>
      </c>
      <c r="P55" s="522">
        <f>'HK2'!R54</f>
        <v>5</v>
      </c>
      <c r="Q55" s="522">
        <f>'HK2'!U54</f>
        <v>6</v>
      </c>
      <c r="R55" s="522">
        <f>'HK2'!X54</f>
        <v>7</v>
      </c>
      <c r="S55" s="522">
        <f>'HK3'!I54</f>
        <v>10</v>
      </c>
      <c r="T55" s="522">
        <f>'HK3'!L54</f>
        <v>7</v>
      </c>
      <c r="U55" s="522">
        <f>'HK3'!O54</f>
        <v>5</v>
      </c>
      <c r="V55" s="522">
        <f>'HK3'!R54</f>
        <v>7</v>
      </c>
      <c r="W55" s="522">
        <f>'HK3'!U54</f>
        <v>5</v>
      </c>
      <c r="X55" s="522">
        <f>'HK3'!X54</f>
        <v>5</v>
      </c>
      <c r="Y55" s="522">
        <f>'HK3'!AA54</f>
        <v>4</v>
      </c>
      <c r="Z55" s="522">
        <f>'HK4'!I54</f>
        <v>5</v>
      </c>
      <c r="AA55" s="522">
        <f>'HK4'!L54</f>
        <v>5</v>
      </c>
      <c r="AB55" s="522">
        <f>'HK4'!O54</f>
        <v>7</v>
      </c>
      <c r="AC55" s="522">
        <f>'HK4'!R54</f>
        <v>4</v>
      </c>
      <c r="AD55" s="522">
        <f>'HK4'!U54</f>
        <v>6</v>
      </c>
      <c r="AE55" s="522">
        <f>'HK4'!X54</f>
        <v>5</v>
      </c>
      <c r="AF55" s="522">
        <f>'HK4'!AA54</f>
        <v>6</v>
      </c>
      <c r="AG55" s="524">
        <f>'HK4'!AD54</f>
        <v>7</v>
      </c>
      <c r="AH55" s="524">
        <f>'HK4'!AG54</f>
        <v>6</v>
      </c>
      <c r="AI55" s="388">
        <f t="shared" si="6"/>
        <v>5.93</v>
      </c>
      <c r="AJ55" s="500" t="str">
        <f t="shared" si="7"/>
        <v>Trung Bình</v>
      </c>
      <c r="AK55" s="261">
        <f t="shared" si="8"/>
        <v>2</v>
      </c>
      <c r="AL55" s="261">
        <f t="shared" si="9"/>
        <v>4</v>
      </c>
      <c r="AM55" s="279" t="str">
        <f t="shared" si="5"/>
        <v>Học tiếp</v>
      </c>
      <c r="AN55" s="388">
        <f t="shared" si="10"/>
        <v>5.91</v>
      </c>
    </row>
    <row r="56" spans="1:40" s="318" customFormat="1" ht="23.25" customHeight="1">
      <c r="A56" s="246">
        <v>53</v>
      </c>
      <c r="B56" s="247" t="s">
        <v>228</v>
      </c>
      <c r="C56" s="248" t="s">
        <v>73</v>
      </c>
      <c r="D56" s="53" t="s">
        <v>319</v>
      </c>
      <c r="E56" s="246" t="s">
        <v>229</v>
      </c>
      <c r="F56" s="319" t="s">
        <v>22</v>
      </c>
      <c r="G56" s="522">
        <f>'HK1'!I55</f>
        <v>8</v>
      </c>
      <c r="H56" s="522">
        <f>'HK1'!L55</f>
        <v>6</v>
      </c>
      <c r="I56" s="522">
        <f>'HK1'!O55</f>
        <v>5</v>
      </c>
      <c r="J56" s="522">
        <f>'HK1'!R55</f>
        <v>9</v>
      </c>
      <c r="K56" s="523">
        <f>'HK1'!U55</f>
        <v>6</v>
      </c>
      <c r="L56" s="522">
        <f>'HK1'!X55</f>
        <v>7</v>
      </c>
      <c r="M56" s="522">
        <f>'HK2'!I55</f>
        <v>5</v>
      </c>
      <c r="N56" s="522">
        <f>'HK2'!L55</f>
        <v>6</v>
      </c>
      <c r="O56" s="522">
        <f>'HK2'!O55</f>
        <v>7</v>
      </c>
      <c r="P56" s="522">
        <f>'HK2'!R55</f>
        <v>6</v>
      </c>
      <c r="Q56" s="522">
        <f>'HK2'!U55</f>
        <v>8</v>
      </c>
      <c r="R56" s="522">
        <f>'HK2'!X55</f>
        <v>9</v>
      </c>
      <c r="S56" s="522">
        <f>'HK3'!I55</f>
        <v>8</v>
      </c>
      <c r="T56" s="522">
        <f>'HK3'!L55</f>
        <v>7</v>
      </c>
      <c r="U56" s="522">
        <f>'HK3'!O55</f>
        <v>6</v>
      </c>
      <c r="V56" s="522">
        <f>'HK3'!R55</f>
        <v>7</v>
      </c>
      <c r="W56" s="522">
        <f>'HK3'!U55</f>
        <v>6</v>
      </c>
      <c r="X56" s="522">
        <f>'HK3'!X55</f>
        <v>5</v>
      </c>
      <c r="Y56" s="522">
        <f>'HK3'!AA55</f>
        <v>7</v>
      </c>
      <c r="Z56" s="522">
        <f>'HK4'!I55</f>
        <v>6</v>
      </c>
      <c r="AA56" s="522">
        <f>'HK4'!L55</f>
        <v>7</v>
      </c>
      <c r="AB56" s="522">
        <f>'HK4'!O55</f>
        <v>7</v>
      </c>
      <c r="AC56" s="522">
        <f>'HK4'!R55</f>
        <v>3</v>
      </c>
      <c r="AD56" s="522">
        <f>'HK4'!U55</f>
        <v>8</v>
      </c>
      <c r="AE56" s="522">
        <f>'HK4'!X55</f>
        <v>6</v>
      </c>
      <c r="AF56" s="522">
        <f>'HK4'!AA55</f>
        <v>6</v>
      </c>
      <c r="AG56" s="524">
        <f>'HK4'!AD55</f>
        <v>0</v>
      </c>
      <c r="AH56" s="524">
        <f>'HK4'!AG55</f>
        <v>7</v>
      </c>
      <c r="AI56" s="388">
        <f t="shared" si="6"/>
        <v>6.15</v>
      </c>
      <c r="AJ56" s="500" t="str">
        <f t="shared" si="7"/>
        <v>TB.Khá</v>
      </c>
      <c r="AK56" s="261">
        <f t="shared" si="8"/>
        <v>2</v>
      </c>
      <c r="AL56" s="261">
        <f t="shared" si="9"/>
        <v>5</v>
      </c>
      <c r="AM56" s="279" t="str">
        <f t="shared" si="5"/>
        <v>Học tiếp</v>
      </c>
      <c r="AN56" s="388">
        <f t="shared" si="10"/>
        <v>6.35</v>
      </c>
    </row>
    <row r="57" spans="1:40" s="318" customFormat="1" ht="23.25" customHeight="1">
      <c r="A57" s="246">
        <v>54</v>
      </c>
      <c r="B57" s="247" t="s">
        <v>230</v>
      </c>
      <c r="C57" s="248" t="s">
        <v>73</v>
      </c>
      <c r="D57" s="53" t="s">
        <v>320</v>
      </c>
      <c r="E57" s="246" t="s">
        <v>231</v>
      </c>
      <c r="F57" s="319" t="s">
        <v>53</v>
      </c>
      <c r="G57" s="522">
        <f>'HK1'!I56</f>
        <v>8</v>
      </c>
      <c r="H57" s="522">
        <f>'HK1'!L56</f>
        <v>7</v>
      </c>
      <c r="I57" s="522">
        <f>'HK1'!O56</f>
        <v>7</v>
      </c>
      <c r="J57" s="522">
        <f>'HK1'!R56</f>
        <v>6</v>
      </c>
      <c r="K57" s="523">
        <f>'HK1'!U56</f>
        <v>5</v>
      </c>
      <c r="L57" s="522">
        <f>'HK1'!X56</f>
        <v>7</v>
      </c>
      <c r="M57" s="522">
        <f>'HK2'!I56</f>
        <v>7</v>
      </c>
      <c r="N57" s="522">
        <f>'HK2'!L56</f>
        <v>6</v>
      </c>
      <c r="O57" s="522">
        <f>'HK2'!O56</f>
        <v>7</v>
      </c>
      <c r="P57" s="522">
        <f>'HK2'!R56</f>
        <v>6</v>
      </c>
      <c r="Q57" s="522">
        <f>'HK2'!U56</f>
        <v>8</v>
      </c>
      <c r="R57" s="522">
        <f>'HK2'!X56</f>
        <v>5</v>
      </c>
      <c r="S57" s="522">
        <f>'HK3'!I56</f>
        <v>9</v>
      </c>
      <c r="T57" s="522">
        <f>'HK3'!L56</f>
        <v>7</v>
      </c>
      <c r="U57" s="522">
        <f>'HK3'!O56</f>
        <v>7</v>
      </c>
      <c r="V57" s="522">
        <f>'HK3'!R56</f>
        <v>7</v>
      </c>
      <c r="W57" s="522">
        <f>'HK3'!U56</f>
        <v>8</v>
      </c>
      <c r="X57" s="522">
        <f>'HK3'!X56</f>
        <v>5</v>
      </c>
      <c r="Y57" s="522">
        <f>'HK3'!AA56</f>
        <v>5</v>
      </c>
      <c r="Z57" s="522">
        <f>'HK4'!I56</f>
        <v>7</v>
      </c>
      <c r="AA57" s="522">
        <f>'HK4'!L56</f>
        <v>7</v>
      </c>
      <c r="AB57" s="522">
        <f>'HK4'!O56</f>
        <v>7</v>
      </c>
      <c r="AC57" s="522">
        <f>'HK4'!R56</f>
        <v>7</v>
      </c>
      <c r="AD57" s="522">
        <f>'HK4'!U56</f>
        <v>6</v>
      </c>
      <c r="AE57" s="522">
        <f>'HK4'!X56</f>
        <v>5</v>
      </c>
      <c r="AF57" s="522">
        <f>'HK4'!AA56</f>
        <v>7</v>
      </c>
      <c r="AG57" s="524">
        <f>'HK4'!AD56</f>
        <v>0</v>
      </c>
      <c r="AH57" s="524">
        <f>'HK4'!AG56</f>
        <v>4</v>
      </c>
      <c r="AI57" s="388">
        <f t="shared" si="6"/>
        <v>6.74</v>
      </c>
      <c r="AJ57" s="500" t="str">
        <f t="shared" si="7"/>
        <v>TB.Khá</v>
      </c>
      <c r="AK57" s="261">
        <f t="shared" si="8"/>
        <v>2</v>
      </c>
      <c r="AL57" s="261">
        <f t="shared" si="9"/>
        <v>1</v>
      </c>
      <c r="AM57" s="279" t="str">
        <f t="shared" si="5"/>
        <v>Học tiếp</v>
      </c>
      <c r="AN57" s="388">
        <f t="shared" si="10"/>
        <v>6.72</v>
      </c>
    </row>
    <row r="58" spans="1:40" s="318" customFormat="1" ht="23.25" customHeight="1">
      <c r="A58" s="471">
        <v>55</v>
      </c>
      <c r="B58" s="247" t="s">
        <v>234</v>
      </c>
      <c r="C58" s="248" t="s">
        <v>75</v>
      </c>
      <c r="D58" s="53" t="s">
        <v>322</v>
      </c>
      <c r="E58" s="246" t="s">
        <v>235</v>
      </c>
      <c r="F58" s="319" t="s">
        <v>236</v>
      </c>
      <c r="G58" s="522">
        <f>'HK1'!I57</f>
        <v>5</v>
      </c>
      <c r="H58" s="522">
        <f>'HK1'!L57</f>
        <v>5</v>
      </c>
      <c r="I58" s="522">
        <f>'HK1'!O57</f>
        <v>5</v>
      </c>
      <c r="J58" s="522">
        <f>'HK1'!R57</f>
        <v>10</v>
      </c>
      <c r="K58" s="523">
        <f>'HK1'!U57</f>
        <v>4</v>
      </c>
      <c r="L58" s="522">
        <f>'HK1'!X57</f>
        <v>5</v>
      </c>
      <c r="M58" s="522">
        <f>'HK2'!I57</f>
        <v>8</v>
      </c>
      <c r="N58" s="522">
        <f>'HK2'!L57</f>
        <v>4</v>
      </c>
      <c r="O58" s="522">
        <f>'HK2'!O57</f>
        <v>6</v>
      </c>
      <c r="P58" s="522">
        <f>'HK2'!R57</f>
        <v>6</v>
      </c>
      <c r="Q58" s="522">
        <f>'HK2'!U57</f>
        <v>6</v>
      </c>
      <c r="R58" s="522">
        <f>'HK2'!X57</f>
        <v>6</v>
      </c>
      <c r="S58" s="522">
        <f>'HK3'!I57</f>
        <v>9</v>
      </c>
      <c r="T58" s="522">
        <f>'HK3'!L57</f>
        <v>6</v>
      </c>
      <c r="U58" s="522">
        <f>'HK3'!O57</f>
        <v>6</v>
      </c>
      <c r="V58" s="522">
        <f>'HK3'!R57</f>
        <v>7</v>
      </c>
      <c r="W58" s="522">
        <f>'HK3'!U57</f>
        <v>7</v>
      </c>
      <c r="X58" s="522">
        <f>'HK3'!X57</f>
        <v>6</v>
      </c>
      <c r="Y58" s="522">
        <f>'HK3'!AA57</f>
        <v>7</v>
      </c>
      <c r="Z58" s="522">
        <f>'HK4'!I57</f>
        <v>7</v>
      </c>
      <c r="AA58" s="522">
        <f>'HK4'!L57</f>
        <v>6</v>
      </c>
      <c r="AB58" s="522">
        <f>'HK4'!O57</f>
        <v>7</v>
      </c>
      <c r="AC58" s="522">
        <f>'HK4'!R57</f>
        <v>3</v>
      </c>
      <c r="AD58" s="522">
        <f>'HK4'!U57</f>
        <v>7</v>
      </c>
      <c r="AE58" s="522">
        <f>'HK4'!X57</f>
        <v>5</v>
      </c>
      <c r="AF58" s="522">
        <f>'HK4'!AA57</f>
        <v>7</v>
      </c>
      <c r="AG58" s="524">
        <f>'HK4'!AD57</f>
        <v>10</v>
      </c>
      <c r="AH58" s="524">
        <f>'HK4'!AG57</f>
        <v>6</v>
      </c>
      <c r="AI58" s="388">
        <f t="shared" si="6"/>
        <v>6.46</v>
      </c>
      <c r="AJ58" s="500" t="str">
        <f t="shared" si="7"/>
        <v>TB.Khá</v>
      </c>
      <c r="AK58" s="261">
        <f t="shared" si="8"/>
        <v>3</v>
      </c>
      <c r="AL58" s="261">
        <f t="shared" si="9"/>
        <v>12</v>
      </c>
      <c r="AM58" s="279" t="str">
        <f t="shared" si="5"/>
        <v>Học tiếp</v>
      </c>
      <c r="AN58" s="388">
        <f t="shared" si="10"/>
        <v>6.22</v>
      </c>
    </row>
    <row r="59" spans="1:40" s="318" customFormat="1" ht="23.25" customHeight="1">
      <c r="A59" s="246">
        <v>56</v>
      </c>
      <c r="B59" s="247" t="s">
        <v>237</v>
      </c>
      <c r="C59" s="248" t="s">
        <v>238</v>
      </c>
      <c r="D59" s="53" t="s">
        <v>323</v>
      </c>
      <c r="E59" s="246" t="s">
        <v>239</v>
      </c>
      <c r="F59" s="319" t="s">
        <v>53</v>
      </c>
      <c r="G59" s="522">
        <f>'HK1'!I58</f>
        <v>5</v>
      </c>
      <c r="H59" s="522">
        <f>'HK1'!L58</f>
        <v>6</v>
      </c>
      <c r="I59" s="522">
        <f>'HK1'!O58</f>
        <v>8</v>
      </c>
      <c r="J59" s="522">
        <f>'HK1'!R58</f>
        <v>10</v>
      </c>
      <c r="K59" s="523">
        <f>'HK1'!U58</f>
        <v>8</v>
      </c>
      <c r="L59" s="522">
        <f>'HK1'!X58</f>
        <v>6</v>
      </c>
      <c r="M59" s="522">
        <f>'HK2'!I58</f>
        <v>6</v>
      </c>
      <c r="N59" s="522">
        <f>'HK2'!L58</f>
        <v>7</v>
      </c>
      <c r="O59" s="522">
        <f>'HK2'!O58</f>
        <v>6</v>
      </c>
      <c r="P59" s="522">
        <f>'HK2'!R58</f>
        <v>6</v>
      </c>
      <c r="Q59" s="522">
        <f>'HK2'!U58</f>
        <v>8</v>
      </c>
      <c r="R59" s="522">
        <f>'HK2'!X58</f>
        <v>6</v>
      </c>
      <c r="S59" s="522">
        <f>'HK3'!I58</f>
        <v>9</v>
      </c>
      <c r="T59" s="522">
        <f>'HK3'!L58</f>
        <v>7</v>
      </c>
      <c r="U59" s="522">
        <f>'HK3'!O58</f>
        <v>6</v>
      </c>
      <c r="V59" s="522">
        <f>'HK3'!R58</f>
        <v>5</v>
      </c>
      <c r="W59" s="522">
        <f>'HK3'!U58</f>
        <v>5</v>
      </c>
      <c r="X59" s="522">
        <f>'HK3'!X58</f>
        <v>9</v>
      </c>
      <c r="Y59" s="522">
        <f>'HK3'!AA58</f>
        <v>4</v>
      </c>
      <c r="Z59" s="522">
        <f>'HK4'!I58</f>
        <v>6</v>
      </c>
      <c r="AA59" s="522">
        <f>'HK4'!L58</f>
        <v>6</v>
      </c>
      <c r="AB59" s="522">
        <f>'HK4'!O58</f>
        <v>9</v>
      </c>
      <c r="AC59" s="522">
        <f>'HK4'!R58</f>
        <v>9</v>
      </c>
      <c r="AD59" s="522">
        <f>'HK4'!U58</f>
        <v>10</v>
      </c>
      <c r="AE59" s="522">
        <f>'HK4'!X58</f>
        <v>8</v>
      </c>
      <c r="AF59" s="522">
        <f>'HK4'!AA58</f>
        <v>7</v>
      </c>
      <c r="AG59" s="524">
        <f>'HK4'!AD58</f>
        <v>10</v>
      </c>
      <c r="AH59" s="524">
        <f>'HK4'!AG58</f>
        <v>7</v>
      </c>
      <c r="AI59" s="388">
        <f t="shared" si="6"/>
        <v>7.48</v>
      </c>
      <c r="AJ59" s="500" t="str">
        <f t="shared" si="7"/>
        <v>Khá</v>
      </c>
      <c r="AK59" s="261">
        <f t="shared" si="8"/>
        <v>1</v>
      </c>
      <c r="AL59" s="261">
        <f t="shared" si="9"/>
        <v>0</v>
      </c>
      <c r="AM59" s="279" t="str">
        <f t="shared" si="5"/>
        <v>Học tiếp</v>
      </c>
      <c r="AN59" s="388">
        <f t="shared" si="10"/>
        <v>7.19</v>
      </c>
    </row>
    <row r="60" spans="1:40" s="318" customFormat="1" ht="23.25" customHeight="1">
      <c r="A60" s="246">
        <v>57</v>
      </c>
      <c r="B60" s="247" t="s">
        <v>122</v>
      </c>
      <c r="C60" s="248" t="s">
        <v>240</v>
      </c>
      <c r="D60" s="53" t="s">
        <v>324</v>
      </c>
      <c r="E60" s="246" t="s">
        <v>74</v>
      </c>
      <c r="F60" s="319" t="s">
        <v>241</v>
      </c>
      <c r="G60" s="522">
        <f>'HK1'!I59</f>
        <v>7</v>
      </c>
      <c r="H60" s="522">
        <f>'HK1'!L59</f>
        <v>6</v>
      </c>
      <c r="I60" s="522">
        <f>'HK1'!O59</f>
        <v>6</v>
      </c>
      <c r="J60" s="522">
        <f>'HK1'!R59</f>
        <v>6</v>
      </c>
      <c r="K60" s="523">
        <f>'HK1'!U59</f>
        <v>6</v>
      </c>
      <c r="L60" s="522">
        <f>'HK1'!X59</f>
        <v>7</v>
      </c>
      <c r="M60" s="522">
        <f>'HK2'!I59</f>
        <v>7</v>
      </c>
      <c r="N60" s="522">
        <f>'HK2'!L59</f>
        <v>5</v>
      </c>
      <c r="O60" s="522">
        <f>'HK2'!O59</f>
        <v>6</v>
      </c>
      <c r="P60" s="522">
        <f>'HK2'!R59</f>
        <v>6</v>
      </c>
      <c r="Q60" s="522">
        <f>'HK2'!U59</f>
        <v>7</v>
      </c>
      <c r="R60" s="522">
        <f>'HK2'!X59</f>
        <v>6</v>
      </c>
      <c r="S60" s="522">
        <f>'HK3'!I59</f>
        <v>9</v>
      </c>
      <c r="T60" s="522">
        <f>'HK3'!L59</f>
        <v>6</v>
      </c>
      <c r="U60" s="522">
        <f>'HK3'!O59</f>
        <v>6</v>
      </c>
      <c r="V60" s="522">
        <f>'HK3'!R59</f>
        <v>8</v>
      </c>
      <c r="W60" s="522">
        <f>'HK3'!U59</f>
        <v>5</v>
      </c>
      <c r="X60" s="522">
        <f>'HK3'!X59</f>
        <v>6</v>
      </c>
      <c r="Y60" s="522">
        <f>'HK3'!AA59</f>
        <v>6</v>
      </c>
      <c r="Z60" s="522">
        <f>'HK4'!I59</f>
        <v>4</v>
      </c>
      <c r="AA60" s="522">
        <f>'HK4'!L59</f>
        <v>3</v>
      </c>
      <c r="AB60" s="522">
        <f>'HK4'!O59</f>
        <v>6</v>
      </c>
      <c r="AC60" s="522">
        <f>'HK4'!R59</f>
        <v>2</v>
      </c>
      <c r="AD60" s="522">
        <f>'HK4'!U59</f>
        <v>7</v>
      </c>
      <c r="AE60" s="522">
        <f>'HK4'!X59</f>
        <v>4</v>
      </c>
      <c r="AF60" s="522">
        <f>'HK4'!AA59</f>
        <v>3</v>
      </c>
      <c r="AG60" s="524">
        <f>'HK4'!AD59</f>
        <v>0</v>
      </c>
      <c r="AH60" s="524">
        <f>'HK4'!AG59</f>
        <v>7</v>
      </c>
      <c r="AI60" s="388">
        <f t="shared" si="6"/>
        <v>5.24</v>
      </c>
      <c r="AJ60" s="500" t="str">
        <f t="shared" si="7"/>
        <v>Trung Bình</v>
      </c>
      <c r="AK60" s="261">
        <f t="shared" si="8"/>
        <v>6</v>
      </c>
      <c r="AL60" s="261">
        <f t="shared" si="9"/>
        <v>18</v>
      </c>
      <c r="AM60" s="279" t="str">
        <f t="shared" si="5"/>
        <v>Học tiếp</v>
      </c>
      <c r="AN60" s="388">
        <f t="shared" si="10"/>
        <v>5.7</v>
      </c>
    </row>
    <row r="61" spans="1:40" s="568" customFormat="1" ht="23.25" customHeight="1">
      <c r="A61" s="561">
        <v>46</v>
      </c>
      <c r="B61" s="562" t="s">
        <v>83</v>
      </c>
      <c r="C61" s="563" t="s">
        <v>205</v>
      </c>
      <c r="D61" s="564" t="s">
        <v>310</v>
      </c>
      <c r="E61" s="565" t="s">
        <v>206</v>
      </c>
      <c r="F61" s="566" t="s">
        <v>41</v>
      </c>
      <c r="G61" s="556">
        <f>'HK1'!I48</f>
        <v>7</v>
      </c>
      <c r="H61" s="556">
        <f>'HK1'!L48</f>
        <v>5</v>
      </c>
      <c r="I61" s="556">
        <f>'HK1'!O48</f>
        <v>4</v>
      </c>
      <c r="J61" s="556">
        <f>'HK1'!R48</f>
        <v>9</v>
      </c>
      <c r="K61" s="557">
        <f>'HK1'!U48</f>
        <v>5</v>
      </c>
      <c r="L61" s="556">
        <f>'HK1'!X48</f>
        <v>6</v>
      </c>
      <c r="M61" s="556">
        <f>'HK2'!I48</f>
        <v>9</v>
      </c>
      <c r="N61" s="556">
        <f>'HK2'!L48</f>
        <v>6</v>
      </c>
      <c r="O61" s="556">
        <f>'HK2'!O48</f>
        <v>6</v>
      </c>
      <c r="P61" s="556">
        <f>'HK2'!R48</f>
        <v>5</v>
      </c>
      <c r="Q61" s="556">
        <f>'HK2'!U48</f>
        <v>7</v>
      </c>
      <c r="R61" s="556">
        <f>'HK2'!X48</f>
        <v>6</v>
      </c>
      <c r="S61" s="556">
        <f>'HK3'!I48</f>
        <v>8</v>
      </c>
      <c r="T61" s="556">
        <f>'HK3'!L48</f>
        <v>7</v>
      </c>
      <c r="U61" s="556">
        <f>'HK3'!O48</f>
        <v>5</v>
      </c>
      <c r="V61" s="556">
        <f>'HK3'!R48</f>
        <v>6</v>
      </c>
      <c r="W61" s="556">
        <f>'HK3'!U48</f>
        <v>7</v>
      </c>
      <c r="X61" s="556">
        <f>'HK3'!X48</f>
        <v>5</v>
      </c>
      <c r="Y61" s="556">
        <f>'HK3'!AA48</f>
        <v>3</v>
      </c>
      <c r="Z61" s="556">
        <f>'HK4'!I48</f>
        <v>5</v>
      </c>
      <c r="AA61" s="556">
        <f>'HK4'!L48</f>
        <v>6</v>
      </c>
      <c r="AB61" s="556">
        <f>'HK4'!O48</f>
        <v>7</v>
      </c>
      <c r="AC61" s="556">
        <f>'HK4'!R48</f>
        <v>3</v>
      </c>
      <c r="AD61" s="556">
        <f>'HK4'!U48</f>
        <v>5</v>
      </c>
      <c r="AE61" s="556">
        <f>'HK4'!X48</f>
        <v>4</v>
      </c>
      <c r="AF61" s="556">
        <f>'HK4'!AA48</f>
        <v>5</v>
      </c>
      <c r="AG61" s="558">
        <f>'HK4'!AD48</f>
        <v>0</v>
      </c>
      <c r="AH61" s="558">
        <f>'HK4'!AG48</f>
        <v>8</v>
      </c>
      <c r="AI61" s="559">
        <f t="shared" si="6"/>
        <v>5.43</v>
      </c>
      <c r="AJ61" s="560" t="str">
        <f t="shared" si="7"/>
        <v>Trung Bình</v>
      </c>
      <c r="AK61" s="567">
        <f t="shared" si="8"/>
        <v>5</v>
      </c>
      <c r="AL61" s="567">
        <f t="shared" si="9"/>
        <v>12</v>
      </c>
      <c r="AM61" s="279" t="str">
        <f t="shared" si="5"/>
        <v>Học tiếp</v>
      </c>
      <c r="AN61" s="559">
        <f t="shared" si="10"/>
        <v>5.88</v>
      </c>
    </row>
    <row r="62" spans="1:40" s="568" customFormat="1" ht="23.25" customHeight="1">
      <c r="A62" s="561">
        <v>58</v>
      </c>
      <c r="B62" s="562" t="s">
        <v>242</v>
      </c>
      <c r="C62" s="563" t="s">
        <v>348</v>
      </c>
      <c r="D62" s="564">
        <v>409170006</v>
      </c>
      <c r="E62" s="569" t="s">
        <v>381</v>
      </c>
      <c r="F62" s="566" t="s">
        <v>189</v>
      </c>
      <c r="G62" s="556">
        <f>'HK1'!I60</f>
        <v>9</v>
      </c>
      <c r="H62" s="556">
        <f>'HK1'!L60</f>
        <v>4</v>
      </c>
      <c r="I62" s="556">
        <f>'HK1'!O60</f>
        <v>5</v>
      </c>
      <c r="J62" s="556">
        <f>'HK1'!R60</f>
        <v>5</v>
      </c>
      <c r="K62" s="557">
        <f>'HK1'!U60</f>
        <v>5</v>
      </c>
      <c r="L62" s="556">
        <f>'HK1'!X60</f>
        <v>5</v>
      </c>
      <c r="M62" s="556">
        <f>'HK2'!I60</f>
        <v>6</v>
      </c>
      <c r="N62" s="556">
        <f>'HK2'!L60</f>
        <v>6</v>
      </c>
      <c r="O62" s="556">
        <f>'HK2'!O60</f>
        <v>6</v>
      </c>
      <c r="P62" s="556">
        <f>'HK2'!R60</f>
        <v>5</v>
      </c>
      <c r="Q62" s="556">
        <f>'HK2'!U60</f>
        <v>2</v>
      </c>
      <c r="R62" s="556">
        <f>'HK2'!X60</f>
        <v>0</v>
      </c>
      <c r="S62" s="556">
        <f>'HK3'!I60</f>
        <v>9</v>
      </c>
      <c r="T62" s="556">
        <f>'HK3'!L60</f>
        <v>7</v>
      </c>
      <c r="U62" s="556">
        <f>'HK3'!O60</f>
        <v>6</v>
      </c>
      <c r="V62" s="556">
        <f>'HK3'!R60</f>
        <v>6</v>
      </c>
      <c r="W62" s="556">
        <f>'HK3'!U60</f>
        <v>5</v>
      </c>
      <c r="X62" s="556">
        <f>'HK3'!X60</f>
        <v>5</v>
      </c>
      <c r="Y62" s="556">
        <f>'HK3'!AA60</f>
        <v>1</v>
      </c>
      <c r="Z62" s="556">
        <f>'HK4'!I60</f>
        <v>6</v>
      </c>
      <c r="AA62" s="556">
        <f>'HK4'!L60</f>
        <v>3</v>
      </c>
      <c r="AB62" s="556">
        <f>'HK4'!O60</f>
        <v>6</v>
      </c>
      <c r="AC62" s="556">
        <f>'HK4'!R60</f>
        <v>1</v>
      </c>
      <c r="AD62" s="556">
        <f>'HK4'!U60</f>
        <v>6</v>
      </c>
      <c r="AE62" s="556">
        <f>'HK4'!X60</f>
        <v>5</v>
      </c>
      <c r="AF62" s="556">
        <f>'HK4'!AA60</f>
        <v>3</v>
      </c>
      <c r="AG62" s="558">
        <f>'HK4'!AD60</f>
        <v>0</v>
      </c>
      <c r="AH62" s="558">
        <f>'HK4'!AG60</f>
        <v>7</v>
      </c>
      <c r="AI62" s="559">
        <f t="shared" si="6"/>
        <v>5.17</v>
      </c>
      <c r="AJ62" s="560" t="str">
        <f t="shared" si="7"/>
        <v>Trung Bình</v>
      </c>
      <c r="AK62" s="567">
        <f t="shared" si="8"/>
        <v>8</v>
      </c>
      <c r="AL62" s="567">
        <f t="shared" si="9"/>
        <v>17</v>
      </c>
      <c r="AM62" s="279" t="str">
        <f t="shared" si="5"/>
        <v>Học tiếp</v>
      </c>
      <c r="AN62" s="559">
        <f t="shared" si="10"/>
        <v>5.34</v>
      </c>
    </row>
    <row r="63" spans="1:40" s="568" customFormat="1" ht="23.25" customHeight="1">
      <c r="A63" s="565">
        <v>47</v>
      </c>
      <c r="B63" s="562" t="s">
        <v>83</v>
      </c>
      <c r="C63" s="563" t="s">
        <v>205</v>
      </c>
      <c r="D63" s="564" t="s">
        <v>311</v>
      </c>
      <c r="E63" s="565" t="s">
        <v>207</v>
      </c>
      <c r="F63" s="566" t="s">
        <v>53</v>
      </c>
      <c r="G63" s="556">
        <f>'HK1'!I49</f>
        <v>6</v>
      </c>
      <c r="H63" s="556">
        <f>'HK1'!L49</f>
        <v>5</v>
      </c>
      <c r="I63" s="556">
        <f>'HK1'!O49</f>
        <v>4</v>
      </c>
      <c r="J63" s="556">
        <f>'HK1'!R49</f>
        <v>9</v>
      </c>
      <c r="K63" s="557">
        <f>'HK1'!U49</f>
        <v>5</v>
      </c>
      <c r="L63" s="556">
        <f>'HK1'!X49</f>
        <v>7</v>
      </c>
      <c r="M63" s="556">
        <f>'HK2'!I49</f>
        <v>9</v>
      </c>
      <c r="N63" s="556">
        <f>'HK2'!L49</f>
        <v>7</v>
      </c>
      <c r="O63" s="556">
        <f>'HK2'!O49</f>
        <v>5</v>
      </c>
      <c r="P63" s="556">
        <f>'HK2'!R49</f>
        <v>6</v>
      </c>
      <c r="Q63" s="556">
        <f>'HK2'!U49</f>
        <v>5</v>
      </c>
      <c r="R63" s="556">
        <f>'HK2'!X49</f>
        <v>6</v>
      </c>
      <c r="S63" s="556">
        <f>'HK3'!I49</f>
        <v>8</v>
      </c>
      <c r="T63" s="556">
        <f>'HK3'!L49</f>
        <v>6</v>
      </c>
      <c r="U63" s="556">
        <f>'HK3'!O49</f>
        <v>5</v>
      </c>
      <c r="V63" s="556">
        <f>'HK3'!R49</f>
        <v>5</v>
      </c>
      <c r="W63" s="556">
        <f>'HK3'!U49</f>
        <v>6</v>
      </c>
      <c r="X63" s="556">
        <f>'HK3'!X49</f>
        <v>4</v>
      </c>
      <c r="Y63" s="556">
        <f>'HK3'!AA49</f>
        <v>3</v>
      </c>
      <c r="Z63" s="556">
        <f>'HK4'!I49</f>
        <v>6</v>
      </c>
      <c r="AA63" s="556">
        <f>'HK4'!L49</f>
        <v>4</v>
      </c>
      <c r="AB63" s="556">
        <f>'HK4'!O49</f>
        <v>7</v>
      </c>
      <c r="AC63" s="556">
        <f>'HK4'!R49</f>
        <v>1</v>
      </c>
      <c r="AD63" s="556">
        <f>'HK4'!U49</f>
        <v>3</v>
      </c>
      <c r="AE63" s="556">
        <f>'HK4'!X49</f>
        <v>7</v>
      </c>
      <c r="AF63" s="556">
        <f>'HK4'!AA49</f>
        <v>6</v>
      </c>
      <c r="AG63" s="558">
        <f>'HK4'!AD49</f>
        <v>7</v>
      </c>
      <c r="AH63" s="558">
        <f>'HK4'!AG49</f>
        <v>8</v>
      </c>
      <c r="AI63" s="559">
        <f>ROUND(SUMPRODUCT(S63:AH63,$S$10:$AH$10)/SUMIF($S63:$AH63,"&lt;&gt;M",$S$10:$AH$10),2)</f>
        <v>5.2</v>
      </c>
      <c r="AJ63" s="560" t="str">
        <f>IF(AI63&gt;=9,"Xuất Sắc",IF(AI63&gt;=8,"Giỏi",IF(AI63&gt;=7,"Khá",IF(AI63&gt;=6,"TB.Khá",IF(AI63&gt;=5,"Trung Bình",IF(AI63&gt;=4,"Yếu","Kém"))))))</f>
        <v>Trung Bình</v>
      </c>
      <c r="AK63" s="567">
        <f>COUNTIF(G63:AH63,"&lt;5")</f>
        <v>6</v>
      </c>
      <c r="AL63" s="567">
        <f>SUMIF(G63:AH63,"&lt;5",$G$10:$AH$10)</f>
        <v>18</v>
      </c>
      <c r="AM63" s="279" t="str">
        <f t="shared" si="5"/>
        <v>Học tiếp</v>
      </c>
      <c r="AN63" s="559">
        <f>ROUND(SUMPRODUCT(G63:AH63,$G$10:$AH$10)/SUMIF($G63:$AH63,"&lt;&gt;M",$G$10:$AH$10),2)</f>
        <v>5.67</v>
      </c>
    </row>
    <row r="64" spans="1:40" s="518" customFormat="1" ht="23.25" customHeight="1">
      <c r="A64" s="516">
        <v>14</v>
      </c>
      <c r="B64" s="525" t="s">
        <v>110</v>
      </c>
      <c r="C64" s="526" t="s">
        <v>111</v>
      </c>
      <c r="D64" s="527" t="s">
        <v>270</v>
      </c>
      <c r="E64" s="516" t="s">
        <v>112</v>
      </c>
      <c r="F64" s="528" t="s">
        <v>2</v>
      </c>
      <c r="G64" s="529">
        <f>'HK1'!I16</f>
        <v>8</v>
      </c>
      <c r="H64" s="529">
        <f>'HK1'!L16</f>
        <v>5</v>
      </c>
      <c r="I64" s="529">
        <f>'HK1'!O16</f>
        <v>5</v>
      </c>
      <c r="J64" s="529">
        <f>'HK1'!R16</f>
        <v>5</v>
      </c>
      <c r="K64" s="530">
        <f>'HK1'!U16</f>
        <v>6</v>
      </c>
      <c r="L64" s="529">
        <f>'HK1'!X16</f>
        <v>8</v>
      </c>
      <c r="M64" s="529">
        <f>'HK2'!I16</f>
        <v>9</v>
      </c>
      <c r="N64" s="529">
        <f>'HK2'!L16</f>
        <v>5</v>
      </c>
      <c r="O64" s="529">
        <f>'HK2'!O16</f>
        <v>6</v>
      </c>
      <c r="P64" s="529">
        <f>'HK2'!R16</f>
        <v>0</v>
      </c>
      <c r="Q64" s="529">
        <f>'HK2'!U16</f>
        <v>5</v>
      </c>
      <c r="R64" s="529">
        <f>'HK2'!X16</f>
        <v>5</v>
      </c>
      <c r="S64" s="529">
        <f>'HK3'!I16</f>
        <v>9</v>
      </c>
      <c r="T64" s="529">
        <f>'HK3'!L16</f>
        <v>7</v>
      </c>
      <c r="U64" s="529">
        <f>'HK3'!O16</f>
        <v>6</v>
      </c>
      <c r="V64" s="529">
        <f>'HK3'!R16</f>
        <v>7</v>
      </c>
      <c r="W64" s="529">
        <f>'HK3'!U16</f>
        <v>7</v>
      </c>
      <c r="X64" s="529">
        <f>'HK3'!X16</f>
        <v>5</v>
      </c>
      <c r="Y64" s="529">
        <f>'HK3'!AA16</f>
        <v>7</v>
      </c>
      <c r="Z64" s="529">
        <f>'HK4'!I16</f>
        <v>5</v>
      </c>
      <c r="AA64" s="529">
        <f>'HK4'!L16</f>
        <v>5</v>
      </c>
      <c r="AB64" s="529">
        <f>'HK4'!O16</f>
        <v>6</v>
      </c>
      <c r="AC64" s="529">
        <f>'HK4'!R16</f>
        <v>1</v>
      </c>
      <c r="AD64" s="529">
        <f>'HK4'!U16</f>
        <v>2</v>
      </c>
      <c r="AE64" s="529">
        <f>'HK4'!X16</f>
        <v>2</v>
      </c>
      <c r="AF64" s="529">
        <f>'HK4'!AA16</f>
        <v>4</v>
      </c>
      <c r="AG64" s="531">
        <f>'HK4'!AD16</f>
        <v>0</v>
      </c>
      <c r="AH64" s="531">
        <f>'HK4'!AG16</f>
        <v>6</v>
      </c>
      <c r="AI64" s="517">
        <f>ROUND(SUMPRODUCT(S64:AH64,$S$10:$AH$10)/SUMIF($S64:$AH64,"&lt;&gt;M",$S$10:$AH$10),2)</f>
        <v>4.93</v>
      </c>
      <c r="AJ64" s="532" t="str">
        <f>IF(AI64&gt;=9,"Xuất Sắc",IF(AI64&gt;=8,"Giỏi",IF(AI64&gt;=7,"Khá",IF(AI64&gt;=6,"TB.Khá",IF(AI64&gt;=5,"Trung Bình",IF(AI64&gt;=4,"Yếu","Kém"))))))</f>
        <v>Yếu</v>
      </c>
      <c r="AK64" s="519">
        <f>COUNTIF(G64:AH64,"&lt;5")</f>
        <v>6</v>
      </c>
      <c r="AL64" s="519">
        <f>SUMIF(G64:AH64,"&lt;5",$G$10:$AH$10)</f>
        <v>20</v>
      </c>
      <c r="AM64" s="279" t="str">
        <f t="shared" si="5"/>
        <v>Ngừng học</v>
      </c>
      <c r="AN64" s="517">
        <f>ROUND(SUMPRODUCT(G64:AH64,$G$10:$AH$10)/SUMIF($G64:$AH64,"&lt;&gt;M",$G$10:$AH$10),2)</f>
        <v>5.18</v>
      </c>
    </row>
    <row r="65" spans="1:40" s="518" customFormat="1" ht="23.25" customHeight="1">
      <c r="A65" s="533">
        <v>40</v>
      </c>
      <c r="B65" s="525" t="s">
        <v>159</v>
      </c>
      <c r="C65" s="526" t="s">
        <v>188</v>
      </c>
      <c r="D65" s="527" t="s">
        <v>301</v>
      </c>
      <c r="E65" s="516" t="s">
        <v>70</v>
      </c>
      <c r="F65" s="528" t="s">
        <v>189</v>
      </c>
      <c r="G65" s="529">
        <f>'HK1'!I42</f>
        <v>6</v>
      </c>
      <c r="H65" s="529">
        <f>'HK1'!L42</f>
        <v>5</v>
      </c>
      <c r="I65" s="529">
        <f>'HK1'!O42</f>
        <v>4</v>
      </c>
      <c r="J65" s="529">
        <f>'HK1'!R42</f>
        <v>6</v>
      </c>
      <c r="K65" s="530">
        <f>'HK1'!U42</f>
        <v>4</v>
      </c>
      <c r="L65" s="529">
        <f>'HK1'!X42</f>
        <v>6</v>
      </c>
      <c r="M65" s="529">
        <f>'HK2'!I42</f>
        <v>9</v>
      </c>
      <c r="N65" s="529">
        <f>'HK2'!L42</f>
        <v>4</v>
      </c>
      <c r="O65" s="529">
        <f>'HK2'!O42</f>
        <v>6</v>
      </c>
      <c r="P65" s="529">
        <f>'HK2'!R42</f>
        <v>5</v>
      </c>
      <c r="Q65" s="529">
        <f>'HK2'!U42</f>
        <v>5</v>
      </c>
      <c r="R65" s="529">
        <f>'HK2'!X42</f>
        <v>6</v>
      </c>
      <c r="S65" s="529">
        <f>'HK3'!I42</f>
        <v>9</v>
      </c>
      <c r="T65" s="529">
        <f>'HK3'!L42</f>
        <v>7</v>
      </c>
      <c r="U65" s="529">
        <f>'HK3'!O42</f>
        <v>7</v>
      </c>
      <c r="V65" s="529">
        <f>'HK3'!R42</f>
        <v>7</v>
      </c>
      <c r="W65" s="529">
        <f>'HK3'!U42</f>
        <v>4</v>
      </c>
      <c r="X65" s="529">
        <f>'HK3'!X42</f>
        <v>4</v>
      </c>
      <c r="Y65" s="529">
        <f>'HK3'!AA42</f>
        <v>3</v>
      </c>
      <c r="Z65" s="529">
        <f>'HK4'!I42</f>
        <v>7</v>
      </c>
      <c r="AA65" s="529">
        <f>'HK4'!L42</f>
        <v>5</v>
      </c>
      <c r="AB65" s="529">
        <f>'HK4'!O42</f>
        <v>6</v>
      </c>
      <c r="AC65" s="529">
        <f>'HK4'!R42</f>
        <v>1</v>
      </c>
      <c r="AD65" s="529">
        <f>'HK4'!U42</f>
        <v>3</v>
      </c>
      <c r="AE65" s="529">
        <f>'HK4'!X42</f>
        <v>4</v>
      </c>
      <c r="AF65" s="529">
        <f>'HK4'!AA42</f>
        <v>7</v>
      </c>
      <c r="AG65" s="531">
        <f>'HK4'!AD42</f>
        <v>0</v>
      </c>
      <c r="AH65" s="531">
        <f>'HK4'!AG42</f>
        <v>8</v>
      </c>
      <c r="AI65" s="517">
        <f>ROUND(SUMPRODUCT(S65:AH65,$S$10:$AH$10)/SUMIF($S65:$AH65,"&lt;&gt;M",$S$10:$AH$10),2)</f>
        <v>5.37</v>
      </c>
      <c r="AJ65" s="532" t="str">
        <f>IF(AI65&gt;=9,"Xuất Sắc",IF(AI65&gt;=8,"Giỏi",IF(AI65&gt;=7,"Khá",IF(AI65&gt;=6,"TB.Khá",IF(AI65&gt;=5,"Trung Bình",IF(AI65&gt;=4,"Yếu","Kém"))))))</f>
        <v>Trung Bình</v>
      </c>
      <c r="AK65" s="519">
        <f>COUNTIF(G65:AH65,"&lt;5")</f>
        <v>10</v>
      </c>
      <c r="AL65" s="519">
        <f>SUMIF(G65:AH65,"&lt;5",$G$10:$AH$10)</f>
        <v>30</v>
      </c>
      <c r="AM65" s="279" t="str">
        <f t="shared" si="5"/>
        <v>Ngừng học</v>
      </c>
      <c r="AN65" s="517">
        <f>ROUND(SUMPRODUCT(G65:AH65,$G$10:$AH$10)/SUMIF($G65:$AH65,"&lt;&gt;M",$G$10:$AH$10),2)</f>
        <v>5.44</v>
      </c>
    </row>
    <row r="66" spans="1:40" s="518" customFormat="1" ht="24.75" customHeight="1">
      <c r="A66" s="516">
        <v>60</v>
      </c>
      <c r="B66" s="534" t="s">
        <v>357</v>
      </c>
      <c r="C66" s="535" t="s">
        <v>358</v>
      </c>
      <c r="D66" s="536">
        <v>409170001</v>
      </c>
      <c r="E66" s="537" t="s">
        <v>383</v>
      </c>
      <c r="F66" s="538" t="s">
        <v>16</v>
      </c>
      <c r="G66" s="529">
        <f>'HK1'!I62</f>
        <v>6</v>
      </c>
      <c r="H66" s="529">
        <f>'HK1'!L62</f>
        <v>6</v>
      </c>
      <c r="I66" s="529">
        <f>'HK1'!O62</f>
        <v>5</v>
      </c>
      <c r="J66" s="529">
        <f>'HK1'!R62</f>
        <v>8</v>
      </c>
      <c r="K66" s="530">
        <f>'HK1'!U62</f>
        <v>7</v>
      </c>
      <c r="L66" s="529">
        <f>'HK1'!X62</f>
        <v>2</v>
      </c>
      <c r="M66" s="529">
        <f>'HK2'!I62</f>
        <v>5</v>
      </c>
      <c r="N66" s="529">
        <f>'HK2'!L62</f>
        <v>2</v>
      </c>
      <c r="O66" s="529">
        <f>'HK2'!O62</f>
        <v>6</v>
      </c>
      <c r="P66" s="529">
        <f>'HK2'!R62</f>
        <v>4</v>
      </c>
      <c r="Q66" s="529">
        <f>'HK2'!U62</f>
        <v>5</v>
      </c>
      <c r="R66" s="529">
        <f>'HK2'!X62</f>
        <v>6</v>
      </c>
      <c r="S66" s="529">
        <f>'HK3'!I62</f>
        <v>0</v>
      </c>
      <c r="T66" s="529">
        <f>'HK3'!L62</f>
        <v>7</v>
      </c>
      <c r="U66" s="529">
        <f>'HK3'!O62</f>
        <v>6</v>
      </c>
      <c r="V66" s="529">
        <f>'HK3'!R62</f>
        <v>7</v>
      </c>
      <c r="W66" s="529">
        <f>'HK3'!U62</f>
        <v>6</v>
      </c>
      <c r="X66" s="529">
        <f>'HK3'!X62</f>
        <v>5</v>
      </c>
      <c r="Y66" s="529">
        <f>'HK3'!AA62</f>
        <v>5</v>
      </c>
      <c r="Z66" s="529">
        <f>'HK4'!I62</f>
        <v>7</v>
      </c>
      <c r="AA66" s="529">
        <f>'HK4'!L62</f>
        <v>4</v>
      </c>
      <c r="AB66" s="529">
        <f>'HK4'!O62</f>
        <v>5</v>
      </c>
      <c r="AC66" s="529">
        <f>'HK4'!R62</f>
        <v>4</v>
      </c>
      <c r="AD66" s="529">
        <f>'HK4'!U62</f>
        <v>2</v>
      </c>
      <c r="AE66" s="529">
        <f>'HK4'!X62</f>
        <v>5</v>
      </c>
      <c r="AF66" s="529">
        <f>'HK4'!AA62</f>
        <v>6</v>
      </c>
      <c r="AG66" s="531">
        <f>'HK4'!AD62</f>
        <v>0</v>
      </c>
      <c r="AH66" s="531">
        <f>'HK4'!AG62</f>
        <v>3</v>
      </c>
      <c r="AI66" s="517">
        <f t="shared" si="6"/>
        <v>4.72</v>
      </c>
      <c r="AJ66" s="532" t="str">
        <f t="shared" si="7"/>
        <v>Yếu</v>
      </c>
      <c r="AK66" s="519">
        <f t="shared" si="8"/>
        <v>9</v>
      </c>
      <c r="AL66" s="519">
        <f t="shared" si="9"/>
        <v>25</v>
      </c>
      <c r="AM66" s="279" t="str">
        <f t="shared" si="5"/>
        <v>Ngừng học</v>
      </c>
      <c r="AN66" s="517">
        <f t="shared" si="10"/>
        <v>5.03</v>
      </c>
    </row>
    <row r="67" spans="1:40" s="582" customFormat="1" ht="23.25" customHeight="1">
      <c r="A67" s="570">
        <v>51</v>
      </c>
      <c r="B67" s="571" t="s">
        <v>219</v>
      </c>
      <c r="C67" s="572" t="s">
        <v>220</v>
      </c>
      <c r="D67" s="573" t="s">
        <v>316</v>
      </c>
      <c r="E67" s="574" t="s">
        <v>221</v>
      </c>
      <c r="F67" s="575" t="s">
        <v>222</v>
      </c>
      <c r="G67" s="576">
        <f>'HK1'!I53</f>
        <v>5</v>
      </c>
      <c r="H67" s="576">
        <f>'HK1'!L53</f>
        <v>5</v>
      </c>
      <c r="I67" s="576">
        <f>'HK1'!O53</f>
        <v>4</v>
      </c>
      <c r="J67" s="576">
        <f>'HK1'!R53</f>
        <v>6</v>
      </c>
      <c r="K67" s="577">
        <f>'HK1'!U53</f>
        <v>5</v>
      </c>
      <c r="L67" s="576">
        <f>'HK1'!X53</f>
        <v>7</v>
      </c>
      <c r="M67" s="576">
        <f>'HK2'!I53</f>
        <v>9</v>
      </c>
      <c r="N67" s="576">
        <f>'HK2'!L53</f>
        <v>3</v>
      </c>
      <c r="O67" s="576">
        <f>'HK2'!O53</f>
        <v>5</v>
      </c>
      <c r="P67" s="576">
        <f>'HK2'!R53</f>
        <v>4</v>
      </c>
      <c r="Q67" s="576">
        <f>'HK2'!U53</f>
        <v>6</v>
      </c>
      <c r="R67" s="576">
        <f>'HK2'!X53</f>
        <v>8</v>
      </c>
      <c r="S67" s="576">
        <f>'HK3'!I53</f>
        <v>8</v>
      </c>
      <c r="T67" s="576">
        <f>'HK3'!L53</f>
        <v>7</v>
      </c>
      <c r="U67" s="576">
        <f>'HK3'!O53</f>
        <v>6</v>
      </c>
      <c r="V67" s="576">
        <f>'HK3'!R53</f>
        <v>7</v>
      </c>
      <c r="W67" s="576">
        <f>'HK3'!U53</f>
        <v>6</v>
      </c>
      <c r="X67" s="576">
        <f>'HK3'!X53</f>
        <v>4</v>
      </c>
      <c r="Y67" s="576">
        <f>'HK3'!AA53</f>
        <v>1</v>
      </c>
      <c r="Z67" s="576">
        <f>'HK4'!I53</f>
        <v>5</v>
      </c>
      <c r="AA67" s="576">
        <f>'HK4'!L53</f>
        <v>1</v>
      </c>
      <c r="AB67" s="576">
        <f>'HK4'!O53</f>
        <v>2</v>
      </c>
      <c r="AC67" s="576">
        <f>'HK4'!R53</f>
        <v>1</v>
      </c>
      <c r="AD67" s="576">
        <f>'HK4'!U53</f>
        <v>2</v>
      </c>
      <c r="AE67" s="576">
        <f>'HK4'!X53</f>
        <v>2</v>
      </c>
      <c r="AF67" s="576">
        <f>'HK4'!AA53</f>
        <v>7</v>
      </c>
      <c r="AG67" s="578">
        <f>'HK4'!AD53</f>
        <v>0</v>
      </c>
      <c r="AH67" s="578">
        <f>'HK4'!AG53</f>
        <v>7</v>
      </c>
      <c r="AI67" s="579">
        <f>ROUND(SUMPRODUCT(S67:AH67,$S$10:$AH$10)/SUMIF($S67:$AH67,"&lt;&gt;M",$S$10:$AH$10),2)</f>
        <v>4.39</v>
      </c>
      <c r="AJ67" s="580" t="str">
        <f>IF(AI67&gt;=9,"Xuất Sắc",IF(AI67&gt;=8,"Giỏi",IF(AI67&gt;=7,"Khá",IF(AI67&gt;=6,"TB.Khá",IF(AI67&gt;=5,"Trung Bình",IF(AI67&gt;=4,"Yếu","Kém"))))))</f>
        <v>Yếu</v>
      </c>
      <c r="AK67" s="581">
        <f>COUNTIF(G67:AH67,"&lt;5")</f>
        <v>11</v>
      </c>
      <c r="AL67" s="581">
        <f>SUMIF(G67:AH67,"&lt;5",$G$10:$AH$10)</f>
        <v>34</v>
      </c>
      <c r="AM67" s="279" t="str">
        <f t="shared" si="5"/>
        <v>Ngừng học</v>
      </c>
      <c r="AN67" s="579">
        <f>ROUND(SUMPRODUCT(G67:AH67,$G$10:$AH$10)/SUMIF($G67:$AH67,"&lt;&gt;M",$G$10:$AH$10),2)</f>
        <v>4.8</v>
      </c>
    </row>
    <row r="68" spans="1:40" s="515" customFormat="1" ht="23.25" customHeight="1">
      <c r="A68" s="511">
        <v>9</v>
      </c>
      <c r="B68" s="585" t="s">
        <v>83</v>
      </c>
      <c r="C68" s="586" t="s">
        <v>100</v>
      </c>
      <c r="D68" s="587" t="s">
        <v>265</v>
      </c>
      <c r="E68" s="511" t="s">
        <v>101</v>
      </c>
      <c r="F68" s="588" t="s">
        <v>86</v>
      </c>
      <c r="G68" s="576">
        <f>'HK1'!I11</f>
        <v>10</v>
      </c>
      <c r="H68" s="576">
        <f>'HK1'!L11</f>
        <v>5</v>
      </c>
      <c r="I68" s="576">
        <f>'HK1'!O11</f>
        <v>5</v>
      </c>
      <c r="J68" s="576">
        <f>'HK1'!R11</f>
        <v>3</v>
      </c>
      <c r="K68" s="577">
        <f>'HK1'!U11</f>
        <v>6</v>
      </c>
      <c r="L68" s="576">
        <f>'HK1'!X11</f>
        <v>5</v>
      </c>
      <c r="M68" s="576">
        <f>'HK2'!I11</f>
        <v>9</v>
      </c>
      <c r="N68" s="576">
        <f>'HK2'!L11</f>
        <v>4</v>
      </c>
      <c r="O68" s="576">
        <f>'HK2'!O11</f>
        <v>7</v>
      </c>
      <c r="P68" s="576">
        <f>'HK2'!R11</f>
        <v>5</v>
      </c>
      <c r="Q68" s="576">
        <f>'HK2'!U11</f>
        <v>8</v>
      </c>
      <c r="R68" s="576">
        <f>'HK2'!X11</f>
        <v>5</v>
      </c>
      <c r="S68" s="576">
        <f>'HK3'!I11</f>
        <v>0</v>
      </c>
      <c r="T68" s="576">
        <f>'HK3'!L11</f>
        <v>2</v>
      </c>
      <c r="U68" s="576">
        <f>'HK3'!O11</f>
        <v>2</v>
      </c>
      <c r="V68" s="576">
        <f>'HK3'!R11</f>
        <v>0</v>
      </c>
      <c r="W68" s="576">
        <f>'HK3'!U11</f>
        <v>1</v>
      </c>
      <c r="X68" s="576">
        <f>'HK3'!X11</f>
        <v>2</v>
      </c>
      <c r="Y68" s="576">
        <f>'HK3'!AA11</f>
        <v>0</v>
      </c>
      <c r="Z68" s="576">
        <f>'HK4'!I11</f>
        <v>0</v>
      </c>
      <c r="AA68" s="576">
        <f>'HK4'!L11</f>
        <v>0</v>
      </c>
      <c r="AB68" s="576">
        <f>'HK4'!O11</f>
        <v>0</v>
      </c>
      <c r="AC68" s="576">
        <f>'HK4'!R11</f>
        <v>0</v>
      </c>
      <c r="AD68" s="576">
        <f>'HK4'!U11</f>
        <v>0</v>
      </c>
      <c r="AE68" s="576">
        <f>'HK4'!X11</f>
        <v>0</v>
      </c>
      <c r="AF68" s="576">
        <f>'HK4'!AA11</f>
        <v>0</v>
      </c>
      <c r="AG68" s="578">
        <f>'HK4'!AD11</f>
        <v>0</v>
      </c>
      <c r="AH68" s="578">
        <f>'HK4'!AG11</f>
        <v>0</v>
      </c>
      <c r="AI68" s="512">
        <f t="shared" si="6"/>
        <v>0.54</v>
      </c>
      <c r="AJ68" s="513" t="str">
        <f t="shared" si="7"/>
        <v>Kém</v>
      </c>
      <c r="AK68" s="589">
        <f t="shared" si="8"/>
        <v>18</v>
      </c>
      <c r="AL68" s="589">
        <f t="shared" si="9"/>
        <v>54</v>
      </c>
      <c r="AM68" s="514" t="str">
        <f t="shared" si="5"/>
        <v>Thôi học</v>
      </c>
      <c r="AN68" s="512">
        <f t="shared" si="10"/>
        <v>3.31</v>
      </c>
    </row>
    <row r="69" spans="1:40" s="549" customFormat="1" ht="23.25" customHeight="1">
      <c r="A69" s="539">
        <v>39</v>
      </c>
      <c r="B69" s="540" t="s">
        <v>48</v>
      </c>
      <c r="C69" s="541" t="s">
        <v>187</v>
      </c>
      <c r="D69" s="539" t="s">
        <v>300</v>
      </c>
      <c r="E69" s="550" t="s">
        <v>52</v>
      </c>
      <c r="F69" s="542" t="s">
        <v>2</v>
      </c>
      <c r="G69" s="543">
        <f>'HK1'!I41</f>
        <v>9</v>
      </c>
      <c r="H69" s="543">
        <f>'HK1'!L41</f>
        <v>5</v>
      </c>
      <c r="I69" s="543">
        <f>'HK1'!O41</f>
        <v>7</v>
      </c>
      <c r="J69" s="543">
        <f>'HK1'!R41</f>
        <v>4</v>
      </c>
      <c r="K69" s="544">
        <f>'HK1'!U41</f>
        <v>7</v>
      </c>
      <c r="L69" s="543">
        <f>'HK1'!X41</f>
        <v>7</v>
      </c>
      <c r="M69" s="543">
        <f>'HK2'!I41</f>
        <v>8</v>
      </c>
      <c r="N69" s="543">
        <f>'HK2'!L41</f>
        <v>3</v>
      </c>
      <c r="O69" s="543">
        <f>'HK2'!O41</f>
        <v>5</v>
      </c>
      <c r="P69" s="543">
        <f>'HK2'!R41</f>
        <v>3</v>
      </c>
      <c r="Q69" s="543">
        <f>'HK2'!U41</f>
        <v>5</v>
      </c>
      <c r="R69" s="543">
        <f>'HK2'!X41</f>
        <v>9</v>
      </c>
      <c r="S69" s="543">
        <f>'HK3'!I41</f>
        <v>0</v>
      </c>
      <c r="T69" s="543">
        <f>'HK3'!L41</f>
        <v>0</v>
      </c>
      <c r="U69" s="543">
        <f>'HK3'!O41</f>
        <v>1</v>
      </c>
      <c r="V69" s="543">
        <f>'HK3'!R41</f>
        <v>0</v>
      </c>
      <c r="W69" s="543">
        <f>'HK3'!U41</f>
        <v>0</v>
      </c>
      <c r="X69" s="543">
        <f>'HK3'!X41</f>
        <v>0</v>
      </c>
      <c r="Y69" s="543">
        <f>'HK3'!AA41</f>
        <v>0</v>
      </c>
      <c r="Z69" s="543">
        <f>'HK4'!I41</f>
        <v>0</v>
      </c>
      <c r="AA69" s="543">
        <f>'HK4'!L41</f>
        <v>0</v>
      </c>
      <c r="AB69" s="543">
        <f>'HK4'!O41</f>
        <v>0</v>
      </c>
      <c r="AC69" s="543">
        <f>'HK4'!R41</f>
        <v>0</v>
      </c>
      <c r="AD69" s="543">
        <f>'HK4'!U41</f>
        <v>0</v>
      </c>
      <c r="AE69" s="543">
        <f>'HK4'!X41</f>
        <v>0</v>
      </c>
      <c r="AF69" s="543">
        <f>'HK4'!AA41</f>
        <v>0</v>
      </c>
      <c r="AG69" s="545">
        <f>'HK4'!AD41</f>
        <v>0</v>
      </c>
      <c r="AH69" s="545">
        <f>'HK4'!AG41</f>
        <v>0</v>
      </c>
      <c r="AI69" s="546">
        <f t="shared" si="6"/>
        <v>0.11</v>
      </c>
      <c r="AJ69" s="547" t="str">
        <f t="shared" si="7"/>
        <v>Kém</v>
      </c>
      <c r="AK69" s="548">
        <f t="shared" si="8"/>
        <v>19</v>
      </c>
      <c r="AL69" s="548">
        <f t="shared" si="9"/>
        <v>59</v>
      </c>
      <c r="AM69" s="279" t="str">
        <f t="shared" si="5"/>
        <v>Thôi học</v>
      </c>
      <c r="AN69" s="546">
        <f t="shared" si="10"/>
        <v>2.77</v>
      </c>
    </row>
    <row r="70" spans="1:40" s="549" customFormat="1" ht="23.25" customHeight="1">
      <c r="A70" s="539">
        <v>59</v>
      </c>
      <c r="B70" s="540" t="s">
        <v>244</v>
      </c>
      <c r="C70" s="541" t="s">
        <v>349</v>
      </c>
      <c r="D70" s="551">
        <v>409170024</v>
      </c>
      <c r="E70" s="552" t="s">
        <v>382</v>
      </c>
      <c r="F70" s="542" t="s">
        <v>25</v>
      </c>
      <c r="G70" s="543">
        <f>'HK1'!I61</f>
        <v>5</v>
      </c>
      <c r="H70" s="543">
        <f>'HK1'!L61</f>
        <v>4</v>
      </c>
      <c r="I70" s="543">
        <f>'HK1'!O61</f>
        <v>5</v>
      </c>
      <c r="J70" s="543">
        <f>'HK1'!R61</f>
        <v>6</v>
      </c>
      <c r="K70" s="544">
        <f>'HK1'!U61</f>
        <v>6</v>
      </c>
      <c r="L70" s="543">
        <f>'HK1'!X61</f>
        <v>8</v>
      </c>
      <c r="M70" s="543">
        <f>'HK2'!I61</f>
        <v>9</v>
      </c>
      <c r="N70" s="543">
        <f>'HK2'!L61</f>
        <v>1</v>
      </c>
      <c r="O70" s="543">
        <f>'HK2'!O61</f>
        <v>6</v>
      </c>
      <c r="P70" s="543">
        <f>'HK2'!R61</f>
        <v>5</v>
      </c>
      <c r="Q70" s="543">
        <f>'HK2'!U61</f>
        <v>5</v>
      </c>
      <c r="R70" s="543">
        <f>'HK2'!X61</f>
        <v>8</v>
      </c>
      <c r="S70" s="543">
        <f>'HK3'!I61</f>
        <v>8</v>
      </c>
      <c r="T70" s="543">
        <f>'HK3'!L61</f>
        <v>7</v>
      </c>
      <c r="U70" s="543">
        <f>'HK3'!O61</f>
        <v>3</v>
      </c>
      <c r="V70" s="543">
        <f>'HK3'!R61</f>
        <v>0</v>
      </c>
      <c r="W70" s="543">
        <f>'HK3'!U61</f>
        <v>0</v>
      </c>
      <c r="X70" s="543">
        <f>'HK3'!X61</f>
        <v>2</v>
      </c>
      <c r="Y70" s="543">
        <f>'HK3'!AA61</f>
        <v>1</v>
      </c>
      <c r="Z70" s="543">
        <f>'HK4'!I61</f>
        <v>0</v>
      </c>
      <c r="AA70" s="543">
        <f>'HK4'!L61</f>
        <v>1</v>
      </c>
      <c r="AB70" s="543">
        <f>'HK4'!O61</f>
        <v>6</v>
      </c>
      <c r="AC70" s="543">
        <f>'HK4'!R61</f>
        <v>1</v>
      </c>
      <c r="AD70" s="543">
        <f>'HK4'!U61</f>
        <v>2</v>
      </c>
      <c r="AE70" s="543">
        <f>'HK4'!X61</f>
        <v>5</v>
      </c>
      <c r="AF70" s="543">
        <f>'HK4'!AA61</f>
        <v>2</v>
      </c>
      <c r="AG70" s="545">
        <f>'HK4'!AD61</f>
        <v>0</v>
      </c>
      <c r="AH70" s="545">
        <f>'HK4'!AG61</f>
        <v>4</v>
      </c>
      <c r="AI70" s="546">
        <f t="shared" si="6"/>
        <v>2.78</v>
      </c>
      <c r="AJ70" s="547" t="str">
        <f t="shared" si="7"/>
        <v>Kém</v>
      </c>
      <c r="AK70" s="548">
        <f t="shared" si="8"/>
        <v>14</v>
      </c>
      <c r="AL70" s="548">
        <f t="shared" si="9"/>
        <v>40</v>
      </c>
      <c r="AM70" s="279" t="str">
        <f t="shared" si="5"/>
        <v>Thôi học</v>
      </c>
      <c r="AN70" s="546">
        <f t="shared" si="10"/>
        <v>4</v>
      </c>
    </row>
    <row r="71" spans="1:39" s="318" customFormat="1" ht="23.25" customHeight="1">
      <c r="A71" s="323"/>
      <c r="B71" s="324"/>
      <c r="C71" s="324"/>
      <c r="D71" s="324"/>
      <c r="E71" s="323"/>
      <c r="F71" s="324"/>
      <c r="G71" s="481"/>
      <c r="H71" s="481"/>
      <c r="I71" s="481"/>
      <c r="J71" s="481"/>
      <c r="K71" s="482"/>
      <c r="L71" s="481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328"/>
      <c r="AK71" s="329"/>
      <c r="AL71" s="329"/>
      <c r="AM71" s="329"/>
    </row>
    <row r="72" spans="20:35" ht="17.25" customHeight="1">
      <c r="T72" s="650" t="s">
        <v>376</v>
      </c>
      <c r="U72" s="650"/>
      <c r="V72" s="650"/>
      <c r="W72" s="650"/>
      <c r="X72" s="650"/>
      <c r="Y72" s="650"/>
      <c r="Z72" s="650"/>
      <c r="AA72" s="650"/>
      <c r="AB72" s="650"/>
      <c r="AC72" s="650"/>
      <c r="AD72" s="650"/>
      <c r="AE72" s="650"/>
      <c r="AF72" s="650"/>
      <c r="AG72" s="650"/>
      <c r="AH72" s="650"/>
      <c r="AI72" s="650"/>
    </row>
    <row r="74" spans="20:41" ht="18.75">
      <c r="T74" s="660" t="s">
        <v>344</v>
      </c>
      <c r="U74" s="660"/>
      <c r="V74" s="660"/>
      <c r="W74" s="660"/>
      <c r="X74" s="660"/>
      <c r="Y74" s="660"/>
      <c r="Z74" s="660"/>
      <c r="AA74" s="660"/>
      <c r="AB74" s="660"/>
      <c r="AC74" s="660"/>
      <c r="AD74" s="660"/>
      <c r="AE74" s="660"/>
      <c r="AF74" s="660"/>
      <c r="AG74" s="660"/>
      <c r="AH74" s="660"/>
      <c r="AI74" s="661"/>
      <c r="AN74" s="379"/>
      <c r="AO74" s="379"/>
    </row>
    <row r="75" spans="20:41" ht="18.75">
      <c r="T75" s="660" t="s">
        <v>345</v>
      </c>
      <c r="U75" s="660"/>
      <c r="V75" s="660"/>
      <c r="W75" s="660"/>
      <c r="X75" s="660"/>
      <c r="Y75" s="660"/>
      <c r="Z75" s="660"/>
      <c r="AA75" s="660"/>
      <c r="AB75" s="660"/>
      <c r="AC75" s="660"/>
      <c r="AD75" s="660"/>
      <c r="AE75" s="660"/>
      <c r="AF75" s="660"/>
      <c r="AG75" s="660"/>
      <c r="AH75" s="660"/>
      <c r="AI75" s="661"/>
      <c r="AN75" s="379"/>
      <c r="AO75" s="379"/>
    </row>
    <row r="76" spans="2:41" ht="18.75">
      <c r="B76" s="394"/>
      <c r="C76" s="614" t="s">
        <v>375</v>
      </c>
      <c r="D76" s="614"/>
      <c r="E76" s="249"/>
      <c r="F76" s="277"/>
      <c r="G76" s="277"/>
      <c r="T76" s="660" t="s">
        <v>346</v>
      </c>
      <c r="U76" s="660"/>
      <c r="V76" s="660"/>
      <c r="W76" s="660"/>
      <c r="X76" s="660"/>
      <c r="Y76" s="660"/>
      <c r="Z76" s="660"/>
      <c r="AA76" s="660"/>
      <c r="AB76" s="660"/>
      <c r="AC76" s="660"/>
      <c r="AD76" s="660"/>
      <c r="AE76" s="660"/>
      <c r="AF76" s="660"/>
      <c r="AG76" s="660"/>
      <c r="AH76" s="660"/>
      <c r="AI76" s="661"/>
      <c r="AN76" s="379"/>
      <c r="AO76" s="379"/>
    </row>
    <row r="77" spans="2:31" ht="15.75">
      <c r="B77" s="378"/>
      <c r="C77" s="378"/>
      <c r="D77" s="378"/>
      <c r="E77" s="249"/>
      <c r="F77" s="277"/>
      <c r="G77" s="277"/>
      <c r="AE77" s="333"/>
    </row>
    <row r="78" spans="2:31" ht="15.75">
      <c r="B78" s="378"/>
      <c r="C78" s="378"/>
      <c r="D78" s="378"/>
      <c r="E78" s="249"/>
      <c r="F78" s="277"/>
      <c r="G78" s="277"/>
      <c r="AE78" s="333"/>
    </row>
    <row r="79" spans="2:31" ht="15.75">
      <c r="B79" s="378"/>
      <c r="C79" s="378"/>
      <c r="D79" s="378"/>
      <c r="E79" s="249"/>
      <c r="F79" s="277"/>
      <c r="G79" s="277"/>
      <c r="AE79" s="333"/>
    </row>
    <row r="80" spans="2:31" ht="15.75">
      <c r="B80" s="378"/>
      <c r="C80" s="378"/>
      <c r="D80" s="378"/>
      <c r="E80" s="249"/>
      <c r="F80" s="277"/>
      <c r="G80" s="277"/>
      <c r="AE80" s="333"/>
    </row>
    <row r="81" spans="2:31" ht="15.75">
      <c r="B81" s="378"/>
      <c r="C81" s="378"/>
      <c r="D81" s="378"/>
      <c r="E81" s="249"/>
      <c r="F81" s="277"/>
      <c r="G81" s="277"/>
      <c r="AE81" s="333"/>
    </row>
    <row r="82" spans="2:35" ht="18.75">
      <c r="B82" s="394"/>
      <c r="C82" s="614" t="s">
        <v>378</v>
      </c>
      <c r="D82" s="614"/>
      <c r="E82" s="249"/>
      <c r="F82" s="277"/>
      <c r="G82" s="277"/>
      <c r="T82" s="613" t="s">
        <v>377</v>
      </c>
      <c r="U82" s="613"/>
      <c r="V82" s="613"/>
      <c r="W82" s="613"/>
      <c r="X82" s="613"/>
      <c r="Y82" s="613"/>
      <c r="Z82" s="613"/>
      <c r="AA82" s="613"/>
      <c r="AB82" s="613"/>
      <c r="AC82" s="613"/>
      <c r="AD82" s="613"/>
      <c r="AE82" s="613"/>
      <c r="AF82" s="613"/>
      <c r="AG82" s="613"/>
      <c r="AH82" s="613"/>
      <c r="AI82" s="613"/>
    </row>
    <row r="83" spans="2:36" ht="15.75">
      <c r="B83" s="378"/>
      <c r="C83" s="378"/>
      <c r="D83" s="378"/>
      <c r="E83" s="249"/>
      <c r="F83" s="277"/>
      <c r="G83" s="277"/>
      <c r="AJ83" s="249"/>
    </row>
    <row r="84" spans="2:36" ht="15.75">
      <c r="B84" s="378"/>
      <c r="C84" s="378"/>
      <c r="D84" s="378"/>
      <c r="E84" s="249"/>
      <c r="F84" s="277"/>
      <c r="G84" s="277"/>
      <c r="AJ84" s="249"/>
    </row>
    <row r="85" spans="2:36" ht="15.75">
      <c r="B85" s="378"/>
      <c r="C85" s="378"/>
      <c r="D85" s="378"/>
      <c r="E85" s="249"/>
      <c r="F85" s="277"/>
      <c r="G85" s="277"/>
      <c r="AJ85" s="249"/>
    </row>
    <row r="86" spans="2:36" ht="15.75">
      <c r="B86" s="378"/>
      <c r="C86" s="378"/>
      <c r="D86" s="378"/>
      <c r="E86" s="249"/>
      <c r="F86" s="277"/>
      <c r="G86" s="277"/>
      <c r="AJ86" s="249"/>
    </row>
    <row r="87" spans="2:36" ht="15.75">
      <c r="B87" s="378"/>
      <c r="C87" s="378"/>
      <c r="D87" s="378"/>
      <c r="E87" s="249"/>
      <c r="F87" s="277"/>
      <c r="G87" s="277"/>
      <c r="AJ87" s="249"/>
    </row>
    <row r="88" spans="2:36" ht="15.75">
      <c r="B88" s="378"/>
      <c r="C88" s="378"/>
      <c r="D88" s="378"/>
      <c r="E88" s="249"/>
      <c r="F88" s="277"/>
      <c r="G88" s="277"/>
      <c r="AJ88" s="249"/>
    </row>
    <row r="89" spans="2:36" ht="15.75">
      <c r="B89" s="378"/>
      <c r="C89" s="378"/>
      <c r="D89" s="378"/>
      <c r="E89" s="249"/>
      <c r="F89" s="277"/>
      <c r="G89" s="277"/>
      <c r="AJ89" s="249"/>
    </row>
    <row r="90" spans="2:36" ht="15.75">
      <c r="B90" s="378"/>
      <c r="C90" s="378"/>
      <c r="D90" s="378"/>
      <c r="E90" s="249"/>
      <c r="F90" s="277"/>
      <c r="G90" s="277"/>
      <c r="AJ90" s="249"/>
    </row>
    <row r="91" spans="2:36" ht="15.75">
      <c r="B91" s="378"/>
      <c r="C91" s="378"/>
      <c r="D91" s="378"/>
      <c r="E91" s="249"/>
      <c r="F91" s="277"/>
      <c r="G91" s="277"/>
      <c r="AJ91" s="249"/>
    </row>
  </sheetData>
  <sheetProtection/>
  <mergeCells count="13">
    <mergeCell ref="B2:D2"/>
    <mergeCell ref="B3:D3"/>
    <mergeCell ref="B4:D4"/>
    <mergeCell ref="T74:AI74"/>
    <mergeCell ref="T75:AI75"/>
    <mergeCell ref="A10:F10"/>
    <mergeCell ref="A6:AM6"/>
    <mergeCell ref="A7:AM7"/>
    <mergeCell ref="T72:AI72"/>
    <mergeCell ref="C76:D76"/>
    <mergeCell ref="T76:AI76"/>
    <mergeCell ref="C82:D82"/>
    <mergeCell ref="T82:AI82"/>
  </mergeCells>
  <printOptions/>
  <pageMargins left="0.3" right="0.2" top="0.4" bottom="0.25" header="0.17" footer="0.22"/>
  <pageSetup horizontalDpi="300" verticalDpi="300" orientation="landscape" paperSize="9" scale="6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S76"/>
  <sheetViews>
    <sheetView workbookViewId="0" topLeftCell="A1">
      <selection activeCell="I5" sqref="I5"/>
    </sheetView>
  </sheetViews>
  <sheetFormatPr defaultColWidth="8.796875" defaultRowHeight="15"/>
  <cols>
    <col min="1" max="1" width="3.59765625" style="41" customWidth="1"/>
    <col min="2" max="2" width="13.8984375" style="62" customWidth="1"/>
    <col min="3" max="3" width="16" style="75" customWidth="1"/>
    <col min="4" max="4" width="6.5" style="288" customWidth="1"/>
    <col min="5" max="5" width="7.69921875" style="62" customWidth="1"/>
    <col min="6" max="6" width="12.8984375" style="63" customWidth="1"/>
    <col min="7" max="7" width="4.8984375" style="64" customWidth="1"/>
    <col min="8" max="10" width="4.8984375" style="65" customWidth="1"/>
    <col min="11" max="11" width="4.8984375" style="173" customWidth="1"/>
    <col min="12" max="15" width="4.8984375" style="65" customWidth="1"/>
    <col min="16" max="16" width="4.8984375" style="177" customWidth="1"/>
    <col min="17" max="18" width="4.8984375" style="65" customWidth="1"/>
    <col min="19" max="19" width="5" style="65" customWidth="1"/>
    <col min="20" max="47" width="4.8984375" style="65" customWidth="1"/>
    <col min="48" max="48" width="4.8984375" style="163" customWidth="1"/>
    <col min="49" max="50" width="4.8984375" style="65" customWidth="1"/>
    <col min="51" max="51" width="4.8984375" style="163" customWidth="1"/>
    <col min="52" max="53" width="4.8984375" style="65" customWidth="1"/>
    <col min="54" max="54" width="4.8984375" style="163" customWidth="1"/>
    <col min="55" max="56" width="4.8984375" style="65" customWidth="1"/>
    <col min="57" max="57" width="4.8984375" style="163" customWidth="1"/>
    <col min="58" max="59" width="4.8984375" style="65" customWidth="1"/>
    <col min="60" max="60" width="4.8984375" style="163" customWidth="1"/>
    <col min="61" max="62" width="4.8984375" style="65" customWidth="1"/>
    <col min="63" max="63" width="4.8984375" style="163" customWidth="1"/>
    <col min="64" max="65" width="4.8984375" style="65" customWidth="1"/>
    <col min="66" max="66" width="4.8984375" style="163" customWidth="1"/>
    <col min="67" max="68" width="4.8984375" style="65" customWidth="1"/>
    <col min="69" max="69" width="4.8984375" style="163" customWidth="1"/>
    <col min="70" max="71" width="4.8984375" style="65" customWidth="1"/>
    <col min="72" max="72" width="4.8984375" style="163" customWidth="1"/>
    <col min="73" max="74" width="4.8984375" style="65" customWidth="1"/>
    <col min="75" max="75" width="4.8984375" style="163" customWidth="1"/>
    <col min="76" max="77" width="4.8984375" style="65" customWidth="1"/>
    <col min="78" max="78" width="4.8984375" style="163" customWidth="1"/>
    <col min="79" max="80" width="4.8984375" style="65" customWidth="1"/>
    <col min="81" max="81" width="4.8984375" style="163" customWidth="1"/>
    <col min="82" max="83" width="4.8984375" style="65" customWidth="1"/>
    <col min="84" max="84" width="4.8984375" style="163" customWidth="1"/>
    <col min="85" max="86" width="4.8984375" style="65" customWidth="1"/>
    <col min="87" max="88" width="4.8984375" style="163" customWidth="1"/>
    <col min="89" max="89" width="4.8984375" style="65" customWidth="1"/>
    <col min="90" max="91" width="4.8984375" style="163" customWidth="1"/>
    <col min="92" max="92" width="4.8984375" style="65" customWidth="1"/>
    <col min="93" max="93" width="4.8984375" style="163" customWidth="1"/>
    <col min="94" max="94" width="7.3984375" style="65" customWidth="1"/>
    <col min="95" max="95" width="6.3984375" style="213" customWidth="1"/>
    <col min="96" max="96" width="6.8984375" style="216" customWidth="1"/>
    <col min="97" max="97" width="10.59765625" style="64" customWidth="1"/>
    <col min="98" max="16384" width="9" style="41" customWidth="1"/>
  </cols>
  <sheetData>
    <row r="1" spans="1:97" s="95" customFormat="1" ht="110.25" customHeight="1" thickTop="1">
      <c r="A1" s="252" t="s">
        <v>33</v>
      </c>
      <c r="B1" s="253" t="s">
        <v>34</v>
      </c>
      <c r="C1" s="254" t="s">
        <v>35</v>
      </c>
      <c r="D1" s="255" t="s">
        <v>36</v>
      </c>
      <c r="E1" s="253" t="s">
        <v>37</v>
      </c>
      <c r="F1" s="256" t="s">
        <v>38</v>
      </c>
      <c r="G1" s="190" t="s">
        <v>246</v>
      </c>
      <c r="H1" s="191" t="s">
        <v>247</v>
      </c>
      <c r="I1" s="191" t="s">
        <v>248</v>
      </c>
      <c r="J1" s="192" t="s">
        <v>249</v>
      </c>
      <c r="K1" s="193" t="s">
        <v>247</v>
      </c>
      <c r="L1" s="191" t="s">
        <v>248</v>
      </c>
      <c r="M1" s="192" t="s">
        <v>250</v>
      </c>
      <c r="N1" s="191" t="s">
        <v>247</v>
      </c>
      <c r="O1" s="191" t="s">
        <v>248</v>
      </c>
      <c r="P1" s="194" t="s">
        <v>251</v>
      </c>
      <c r="Q1" s="191" t="s">
        <v>247</v>
      </c>
      <c r="R1" s="191" t="s">
        <v>248</v>
      </c>
      <c r="S1" s="192" t="s">
        <v>252</v>
      </c>
      <c r="T1" s="191" t="s">
        <v>247</v>
      </c>
      <c r="U1" s="191" t="s">
        <v>248</v>
      </c>
      <c r="V1" s="195" t="s">
        <v>253</v>
      </c>
      <c r="W1" s="191" t="s">
        <v>247</v>
      </c>
      <c r="X1" s="191" t="s">
        <v>248</v>
      </c>
      <c r="Y1" s="77" t="s">
        <v>332</v>
      </c>
      <c r="Z1" s="37" t="s">
        <v>247</v>
      </c>
      <c r="AA1" s="37" t="s">
        <v>248</v>
      </c>
      <c r="AB1" s="77" t="s">
        <v>331</v>
      </c>
      <c r="AC1" s="37" t="s">
        <v>247</v>
      </c>
      <c r="AD1" s="37" t="s">
        <v>248</v>
      </c>
      <c r="AE1" s="107" t="s">
        <v>249</v>
      </c>
      <c r="AF1" s="37" t="s">
        <v>247</v>
      </c>
      <c r="AG1" s="37" t="s">
        <v>248</v>
      </c>
      <c r="AH1" s="77" t="s">
        <v>330</v>
      </c>
      <c r="AI1" s="37" t="s">
        <v>247</v>
      </c>
      <c r="AJ1" s="37" t="s">
        <v>248</v>
      </c>
      <c r="AK1" s="77" t="s">
        <v>329</v>
      </c>
      <c r="AL1" s="37" t="s">
        <v>247</v>
      </c>
      <c r="AM1" s="37" t="s">
        <v>248</v>
      </c>
      <c r="AN1" s="38" t="s">
        <v>328</v>
      </c>
      <c r="AO1" s="37" t="s">
        <v>247</v>
      </c>
      <c r="AP1" s="37" t="s">
        <v>248</v>
      </c>
      <c r="AQ1" s="38" t="s">
        <v>327</v>
      </c>
      <c r="AR1" s="37" t="s">
        <v>247</v>
      </c>
      <c r="AS1" s="37" t="s">
        <v>248</v>
      </c>
      <c r="AT1" s="115" t="s">
        <v>351</v>
      </c>
      <c r="AU1" s="116" t="s">
        <v>247</v>
      </c>
      <c r="AV1" s="129" t="s">
        <v>248</v>
      </c>
      <c r="AW1" s="115" t="s">
        <v>356</v>
      </c>
      <c r="AX1" s="116" t="s">
        <v>247</v>
      </c>
      <c r="AY1" s="129" t="s">
        <v>248</v>
      </c>
      <c r="AZ1" s="115" t="s">
        <v>355</v>
      </c>
      <c r="BA1" s="116" t="s">
        <v>247</v>
      </c>
      <c r="BB1" s="129" t="s">
        <v>248</v>
      </c>
      <c r="BC1" s="123" t="s">
        <v>350</v>
      </c>
      <c r="BD1" s="116" t="s">
        <v>247</v>
      </c>
      <c r="BE1" s="129" t="s">
        <v>248</v>
      </c>
      <c r="BF1" s="115" t="s">
        <v>352</v>
      </c>
      <c r="BG1" s="116" t="s">
        <v>247</v>
      </c>
      <c r="BH1" s="129" t="s">
        <v>248</v>
      </c>
      <c r="BI1" s="115" t="s">
        <v>353</v>
      </c>
      <c r="BJ1" s="116" t="s">
        <v>247</v>
      </c>
      <c r="BK1" s="129" t="s">
        <v>248</v>
      </c>
      <c r="BL1" s="115" t="s">
        <v>354</v>
      </c>
      <c r="BM1" s="116" t="s">
        <v>247</v>
      </c>
      <c r="BN1" s="129" t="s">
        <v>248</v>
      </c>
      <c r="BO1" s="115" t="s">
        <v>367</v>
      </c>
      <c r="BP1" s="129" t="s">
        <v>368</v>
      </c>
      <c r="BQ1" s="129" t="s">
        <v>248</v>
      </c>
      <c r="BR1" s="115" t="s">
        <v>369</v>
      </c>
      <c r="BS1" s="116" t="s">
        <v>368</v>
      </c>
      <c r="BT1" s="129" t="s">
        <v>248</v>
      </c>
      <c r="BU1" s="115" t="s">
        <v>370</v>
      </c>
      <c r="BV1" s="129" t="s">
        <v>368</v>
      </c>
      <c r="BW1" s="129" t="s">
        <v>248</v>
      </c>
      <c r="BX1" s="123" t="s">
        <v>371</v>
      </c>
      <c r="BY1" s="129" t="s">
        <v>368</v>
      </c>
      <c r="BZ1" s="129" t="s">
        <v>248</v>
      </c>
      <c r="CA1" s="115" t="s">
        <v>372</v>
      </c>
      <c r="CB1" s="129" t="s">
        <v>368</v>
      </c>
      <c r="CC1" s="129" t="s">
        <v>248</v>
      </c>
      <c r="CD1" s="115" t="s">
        <v>373</v>
      </c>
      <c r="CE1" s="129" t="s">
        <v>368</v>
      </c>
      <c r="CF1" s="129" t="s">
        <v>248</v>
      </c>
      <c r="CG1" s="115" t="s">
        <v>374</v>
      </c>
      <c r="CH1" s="129" t="s">
        <v>368</v>
      </c>
      <c r="CI1" s="129" t="s">
        <v>248</v>
      </c>
      <c r="CJ1" s="115" t="s">
        <v>379</v>
      </c>
      <c r="CK1" s="129" t="s">
        <v>368</v>
      </c>
      <c r="CL1" s="129" t="s">
        <v>248</v>
      </c>
      <c r="CM1" s="115" t="s">
        <v>380</v>
      </c>
      <c r="CN1" s="129" t="s">
        <v>368</v>
      </c>
      <c r="CO1" s="129" t="s">
        <v>248</v>
      </c>
      <c r="CP1" s="191" t="s">
        <v>363</v>
      </c>
      <c r="CQ1" s="192" t="s">
        <v>364</v>
      </c>
      <c r="CR1" s="214" t="s">
        <v>365</v>
      </c>
      <c r="CS1" s="196" t="s">
        <v>255</v>
      </c>
    </row>
    <row r="2" spans="1:97" ht="18.75" customHeight="1">
      <c r="A2" s="674" t="s">
        <v>39</v>
      </c>
      <c r="B2" s="675"/>
      <c r="C2" s="675"/>
      <c r="D2" s="675"/>
      <c r="E2" s="675"/>
      <c r="F2" s="675"/>
      <c r="G2" s="197">
        <v>0</v>
      </c>
      <c r="H2" s="198">
        <v>0</v>
      </c>
      <c r="I2" s="198">
        <v>5</v>
      </c>
      <c r="J2" s="198">
        <v>0</v>
      </c>
      <c r="K2" s="198">
        <v>0</v>
      </c>
      <c r="L2" s="198">
        <v>3</v>
      </c>
      <c r="M2" s="198">
        <v>0</v>
      </c>
      <c r="N2" s="198">
        <v>0</v>
      </c>
      <c r="O2" s="198">
        <v>4</v>
      </c>
      <c r="P2" s="198">
        <v>0</v>
      </c>
      <c r="Q2" s="198">
        <v>0</v>
      </c>
      <c r="R2" s="198">
        <v>4</v>
      </c>
      <c r="S2" s="198">
        <v>0</v>
      </c>
      <c r="T2" s="198">
        <v>0</v>
      </c>
      <c r="U2" s="198">
        <v>4</v>
      </c>
      <c r="V2" s="198">
        <v>0</v>
      </c>
      <c r="W2" s="198">
        <v>0</v>
      </c>
      <c r="X2" s="198">
        <v>0</v>
      </c>
      <c r="Y2" s="217">
        <v>0</v>
      </c>
      <c r="Z2" s="167">
        <v>0</v>
      </c>
      <c r="AA2" s="167">
        <v>5</v>
      </c>
      <c r="AB2" s="167">
        <v>0</v>
      </c>
      <c r="AC2" s="167">
        <v>0</v>
      </c>
      <c r="AD2" s="167">
        <v>4</v>
      </c>
      <c r="AE2" s="167">
        <v>0</v>
      </c>
      <c r="AF2" s="167">
        <v>0</v>
      </c>
      <c r="AG2" s="167">
        <v>5</v>
      </c>
      <c r="AH2" s="167">
        <v>0</v>
      </c>
      <c r="AI2" s="167">
        <v>0</v>
      </c>
      <c r="AJ2" s="167">
        <v>5</v>
      </c>
      <c r="AK2" s="167">
        <v>0</v>
      </c>
      <c r="AL2" s="167">
        <v>0</v>
      </c>
      <c r="AM2" s="167">
        <v>3</v>
      </c>
      <c r="AN2" s="167">
        <v>0</v>
      </c>
      <c r="AO2" s="167">
        <v>0</v>
      </c>
      <c r="AP2" s="167">
        <v>0</v>
      </c>
      <c r="AQ2" s="167">
        <v>0</v>
      </c>
      <c r="AR2" s="167">
        <v>0</v>
      </c>
      <c r="AS2" s="167">
        <v>0</v>
      </c>
      <c r="AT2" s="130">
        <v>0</v>
      </c>
      <c r="AU2" s="130">
        <v>0</v>
      </c>
      <c r="AV2" s="131">
        <v>4</v>
      </c>
      <c r="AW2" s="130">
        <v>0</v>
      </c>
      <c r="AX2" s="130">
        <v>0</v>
      </c>
      <c r="AY2" s="131">
        <v>3</v>
      </c>
      <c r="AZ2" s="130">
        <v>0</v>
      </c>
      <c r="BA2" s="130">
        <v>0</v>
      </c>
      <c r="BB2" s="131">
        <v>5</v>
      </c>
      <c r="BC2" s="130">
        <v>0</v>
      </c>
      <c r="BD2" s="130">
        <v>0</v>
      </c>
      <c r="BE2" s="131">
        <v>3</v>
      </c>
      <c r="BF2" s="130">
        <v>0</v>
      </c>
      <c r="BG2" s="130">
        <v>0</v>
      </c>
      <c r="BH2" s="131">
        <v>3</v>
      </c>
      <c r="BI2" s="130">
        <v>0</v>
      </c>
      <c r="BJ2" s="130">
        <v>0</v>
      </c>
      <c r="BK2" s="131">
        <v>3</v>
      </c>
      <c r="BL2" s="130">
        <v>0</v>
      </c>
      <c r="BM2" s="130">
        <v>0</v>
      </c>
      <c r="BN2" s="131">
        <v>0</v>
      </c>
      <c r="BO2" s="130"/>
      <c r="BP2" s="130"/>
      <c r="BQ2" s="131">
        <v>4</v>
      </c>
      <c r="BR2" s="130"/>
      <c r="BS2" s="130"/>
      <c r="BT2" s="131">
        <v>3</v>
      </c>
      <c r="BU2" s="130"/>
      <c r="BV2" s="130"/>
      <c r="BW2" s="131">
        <v>3</v>
      </c>
      <c r="BX2" s="130"/>
      <c r="BY2" s="130"/>
      <c r="BZ2" s="131">
        <v>4</v>
      </c>
      <c r="CA2" s="130"/>
      <c r="CB2" s="130"/>
      <c r="CC2" s="131">
        <v>4</v>
      </c>
      <c r="CD2" s="130"/>
      <c r="CE2" s="130"/>
      <c r="CF2" s="131">
        <v>3</v>
      </c>
      <c r="CG2" s="130"/>
      <c r="CH2" s="130"/>
      <c r="CI2" s="131">
        <v>3</v>
      </c>
      <c r="CJ2" s="131"/>
      <c r="CK2" s="130"/>
      <c r="CL2" s="131">
        <v>1</v>
      </c>
      <c r="CM2" s="131"/>
      <c r="CN2" s="130"/>
      <c r="CO2" s="131">
        <v>0</v>
      </c>
      <c r="CP2" s="198"/>
      <c r="CQ2" s="212"/>
      <c r="CR2" s="215"/>
      <c r="CS2" s="218"/>
    </row>
    <row r="3" spans="1:97" s="51" customFormat="1" ht="25.5" customHeight="1">
      <c r="A3" s="257">
        <v>1</v>
      </c>
      <c r="B3" s="258" t="s">
        <v>256</v>
      </c>
      <c r="C3" s="259" t="s">
        <v>76</v>
      </c>
      <c r="D3" s="280" t="s">
        <v>40</v>
      </c>
      <c r="E3" s="258" t="s">
        <v>71</v>
      </c>
      <c r="F3" s="259" t="s">
        <v>2</v>
      </c>
      <c r="G3" s="225">
        <v>4</v>
      </c>
      <c r="H3" s="226">
        <v>8</v>
      </c>
      <c r="I3" s="227">
        <f aca="true" t="shared" si="0" ref="I3:I34">IF(H3="",G3,IF(G3&gt;=5,H3,MAX(G3,H3)))</f>
        <v>8</v>
      </c>
      <c r="J3" s="226">
        <v>6</v>
      </c>
      <c r="K3" s="226"/>
      <c r="L3" s="227">
        <f aca="true" t="shared" si="1" ref="L3:L34">IF(K3="",J3,IF(J3&gt;=5,K3,MAX(J3,K3)))</f>
        <v>6</v>
      </c>
      <c r="M3" s="226">
        <v>7</v>
      </c>
      <c r="N3" s="226"/>
      <c r="O3" s="227">
        <f aca="true" t="shared" si="2" ref="O3:O34">IF(N3="",M3,IF(M3&gt;=5,N3,MAX(M3,N3)))</f>
        <v>7</v>
      </c>
      <c r="P3" s="226">
        <v>9</v>
      </c>
      <c r="Q3" s="226"/>
      <c r="R3" s="227">
        <f aca="true" t="shared" si="3" ref="R3:R34">IF(Q3="",P3,IF(P3&gt;=5,Q3,MAX(P3,Q3)))</f>
        <v>9</v>
      </c>
      <c r="S3" s="226">
        <v>5</v>
      </c>
      <c r="T3" s="226"/>
      <c r="U3" s="227">
        <f aca="true" t="shared" si="4" ref="U3:U34">IF(T3="",S3,IF(S3&gt;=5,T3,MAX(S3,T3)))</f>
        <v>5</v>
      </c>
      <c r="V3" s="226">
        <v>7</v>
      </c>
      <c r="W3" s="226"/>
      <c r="X3" s="227">
        <f aca="true" t="shared" si="5" ref="X3:X34">IF(W3="",V3,IF(V3&gt;=5,W3,MAX(V3,W3)))</f>
        <v>7</v>
      </c>
      <c r="Y3" s="228">
        <v>9</v>
      </c>
      <c r="Z3" s="228"/>
      <c r="AA3" s="227">
        <f aca="true" t="shared" si="6" ref="AA3:AA66">IF(Z3="",Y3,IF(Y3&gt;=5,Z3,MAX(Y3,Z3)))</f>
        <v>9</v>
      </c>
      <c r="AB3" s="228">
        <v>9</v>
      </c>
      <c r="AC3" s="228"/>
      <c r="AD3" s="227">
        <f aca="true" t="shared" si="7" ref="AD3:AD66">IF(AC3="",AB3,IF(AB3&gt;=5,AC3,MAX(AB3,AC3)))</f>
        <v>9</v>
      </c>
      <c r="AE3" s="228">
        <v>6</v>
      </c>
      <c r="AF3" s="228"/>
      <c r="AG3" s="227">
        <f aca="true" t="shared" si="8" ref="AG3:AG66">IF(AF3="",AE3,IF(AE3&gt;=5,AF3,MAX(AE3,AF3)))</f>
        <v>6</v>
      </c>
      <c r="AH3" s="228">
        <v>4</v>
      </c>
      <c r="AI3" s="228">
        <v>5</v>
      </c>
      <c r="AJ3" s="227">
        <f aca="true" t="shared" si="9" ref="AJ3:AJ66">IF(AI3="",AH3,IF(AH3&gt;=5,AI3,MAX(AH3,AI3)))</f>
        <v>5</v>
      </c>
      <c r="AK3" s="227">
        <v>8</v>
      </c>
      <c r="AL3" s="227"/>
      <c r="AM3" s="227">
        <f aca="true" t="shared" si="10" ref="AM3:AM66">IF(AL3="",AK3,IF(AK3&gt;=5,AL3,MAX(AK3,AL3)))</f>
        <v>8</v>
      </c>
      <c r="AN3" s="227">
        <v>5</v>
      </c>
      <c r="AO3" s="227"/>
      <c r="AP3" s="227">
        <f aca="true" t="shared" si="11" ref="AP3:AP66">IF(AO3="",AN3,IF(AN3&gt;=5,AO3,MAX(AN3,AO3)))</f>
        <v>5</v>
      </c>
      <c r="AQ3" s="228"/>
      <c r="AR3" s="228"/>
      <c r="AS3" s="227">
        <f aca="true" t="shared" si="12" ref="AS3:AS66">IF(AR3="",AQ3,IF(AQ3&gt;=5,AR3,MAX(AQ3,AR3)))</f>
        <v>0</v>
      </c>
      <c r="AT3" s="229">
        <v>8</v>
      </c>
      <c r="AU3" s="229"/>
      <c r="AV3" s="227">
        <f aca="true" t="shared" si="13" ref="AV3:AV66">IF(AU3="",AT3,IF(AT3&gt;=5,AU3,MAX(AT3,AU3)))</f>
        <v>8</v>
      </c>
      <c r="AW3" s="229">
        <v>6</v>
      </c>
      <c r="AX3" s="229"/>
      <c r="AY3" s="227">
        <f aca="true" t="shared" si="14" ref="AY3:AY66">IF(AX3="",AW3,IF(AW3&gt;=5,AX3,MAX(AW3,AX3)))</f>
        <v>6</v>
      </c>
      <c r="AZ3" s="229">
        <v>6</v>
      </c>
      <c r="BA3" s="229"/>
      <c r="BB3" s="227">
        <f aca="true" t="shared" si="15" ref="BB3:BB66">IF(BA3="",AZ3,IF(AZ3&gt;=5,BA3,MAX(AZ3,BA3)))</f>
        <v>6</v>
      </c>
      <c r="BC3" s="229">
        <v>7</v>
      </c>
      <c r="BD3" s="229"/>
      <c r="BE3" s="227">
        <f aca="true" t="shared" si="16" ref="BE3:BE66">IF(BD3="",BC3,IF(BC3&gt;=5,BD3,MAX(BC3,BD3)))</f>
        <v>7</v>
      </c>
      <c r="BF3" s="227">
        <v>7</v>
      </c>
      <c r="BG3" s="227"/>
      <c r="BH3" s="227">
        <f aca="true" t="shared" si="17" ref="BH3:BH66">IF(BG3="",BF3,IF(BF3&gt;=5,BG3,MAX(BF3,BG3)))</f>
        <v>7</v>
      </c>
      <c r="BI3" s="227">
        <v>4</v>
      </c>
      <c r="BJ3" s="227"/>
      <c r="BK3" s="227">
        <f aca="true" t="shared" si="18" ref="BK3:BK66">IF(BJ3="",BI3,IF(BI3&gt;=5,BJ3,MAX(BI3,BJ3)))</f>
        <v>4</v>
      </c>
      <c r="BL3" s="227">
        <v>7</v>
      </c>
      <c r="BM3" s="227"/>
      <c r="BN3" s="355">
        <f aca="true" t="shared" si="19" ref="BN3:BN66">IF(BM3="",BL3,IF(BL3&gt;=5,BM3,MAX(BL3,BM3)))</f>
        <v>7</v>
      </c>
      <c r="BO3" s="359"/>
      <c r="BP3" s="359"/>
      <c r="BQ3" s="360">
        <f aca="true" t="shared" si="20" ref="BQ3:BQ20">IF(BP3="",BO3,IF(BO3&gt;=5,BP3,MAX(BO3,BP3)))</f>
        <v>0</v>
      </c>
      <c r="BR3" s="359"/>
      <c r="BS3" s="359"/>
      <c r="BT3" s="360">
        <f aca="true" t="shared" si="21" ref="BT3:BT20">IF(BS3="",BR3,IF(BR3&gt;=5,BS3,MAX(BR3,BS3)))</f>
        <v>0</v>
      </c>
      <c r="BU3" s="359"/>
      <c r="BV3" s="359"/>
      <c r="BW3" s="360">
        <f aca="true" t="shared" si="22" ref="BW3:BW20">IF(BV3="",BU3,IF(BU3&gt;=5,BV3,MAX(BU3,BV3)))</f>
        <v>0</v>
      </c>
      <c r="BX3" s="359"/>
      <c r="BY3" s="359"/>
      <c r="BZ3" s="360">
        <f aca="true" t="shared" si="23" ref="BZ3:BZ20">IF(BY3="",BX3,IF(BX3&gt;=5,BY3,MAX(BX3,BY3)))</f>
        <v>0</v>
      </c>
      <c r="CA3" s="361"/>
      <c r="CB3" s="361"/>
      <c r="CC3" s="360">
        <f aca="true" t="shared" si="24" ref="CC3:CC20">IF(CB3="",CA3,IF(CA3&gt;=5,CB3,MAX(CA3,CB3)))</f>
        <v>0</v>
      </c>
      <c r="CD3" s="361"/>
      <c r="CE3" s="361"/>
      <c r="CF3" s="360">
        <f aca="true" t="shared" si="25" ref="CF3:CF20">IF(CE3="",CD3,IF(CD3&gt;=5,CE3,MAX(CD3,CE3)))</f>
        <v>0</v>
      </c>
      <c r="CG3" s="361"/>
      <c r="CH3" s="361"/>
      <c r="CI3" s="362">
        <f aca="true" t="shared" si="26" ref="CI3:CI20">IF(CH3="",CG3,IF(CG3&gt;=5,CH3,MAX(CG3,CH3)))</f>
        <v>0</v>
      </c>
      <c r="CJ3" s="380"/>
      <c r="CK3" s="342"/>
      <c r="CL3" s="343">
        <f aca="true" t="shared" si="27" ref="CL3:CL20">IF(CK3="",CJ3,IF(CJ3&gt;=5,CK3,MAX(CJ3,CK3)))</f>
        <v>0</v>
      </c>
      <c r="CM3" s="380"/>
      <c r="CN3" s="342"/>
      <c r="CO3" s="343">
        <f aca="true" t="shared" si="28" ref="CO3:CO20">IF(CN3="",CM3,IF(CM3&gt;=5,CN3,MAX(CM3,CN3)))</f>
        <v>0</v>
      </c>
      <c r="CP3" s="358">
        <f>ROUND(SUMPRODUCT(G3:CO3,$G$2:$CO$2)/SUMIF($G3:$CO3,"&lt;&gt;M",$G$2:$CO$2),2)</f>
        <v>4.95</v>
      </c>
      <c r="CQ3" s="230">
        <v>6.92</v>
      </c>
      <c r="CR3" s="231">
        <v>4.95</v>
      </c>
      <c r="CS3" s="222" t="str">
        <f>IF(CQ3&gt;=9,"Xuất Sắc",IF(CQ3&gt;=8,"Giỏi",IF(CQ3&gt;=7,"Khá",IF(CQ3&gt;=6,"TB.Khá",IF(CQ3&gt;=5,"Trung Bình",IF(CQ3&gt;=4,"Yếu","Kém"))))))</f>
        <v>TB.Khá</v>
      </c>
    </row>
    <row r="4" spans="1:97" s="51" customFormat="1" ht="25.5" customHeight="1">
      <c r="A4" s="260">
        <v>2</v>
      </c>
      <c r="B4" s="261" t="s">
        <v>257</v>
      </c>
      <c r="C4" s="262" t="s">
        <v>77</v>
      </c>
      <c r="D4" s="281" t="s">
        <v>40</v>
      </c>
      <c r="E4" s="261" t="s">
        <v>78</v>
      </c>
      <c r="F4" s="262" t="s">
        <v>79</v>
      </c>
      <c r="G4" s="232">
        <v>3</v>
      </c>
      <c r="H4" s="233">
        <v>4</v>
      </c>
      <c r="I4" s="221">
        <f t="shared" si="0"/>
        <v>4</v>
      </c>
      <c r="J4" s="233">
        <v>6</v>
      </c>
      <c r="K4" s="233"/>
      <c r="L4" s="221">
        <f t="shared" si="1"/>
        <v>6</v>
      </c>
      <c r="M4" s="233">
        <v>7</v>
      </c>
      <c r="N4" s="233"/>
      <c r="O4" s="221">
        <f t="shared" si="2"/>
        <v>7</v>
      </c>
      <c r="P4" s="233">
        <v>6</v>
      </c>
      <c r="Q4" s="233"/>
      <c r="R4" s="221">
        <f t="shared" si="3"/>
        <v>6</v>
      </c>
      <c r="S4" s="233">
        <v>6</v>
      </c>
      <c r="T4" s="233"/>
      <c r="U4" s="221">
        <f t="shared" si="4"/>
        <v>6</v>
      </c>
      <c r="V4" s="233">
        <v>8</v>
      </c>
      <c r="W4" s="233"/>
      <c r="X4" s="221">
        <f t="shared" si="5"/>
        <v>8</v>
      </c>
      <c r="Y4" s="234">
        <v>10</v>
      </c>
      <c r="Z4" s="234"/>
      <c r="AA4" s="221">
        <f t="shared" si="6"/>
        <v>10</v>
      </c>
      <c r="AB4" s="234">
        <v>4</v>
      </c>
      <c r="AC4" s="234">
        <v>5</v>
      </c>
      <c r="AD4" s="221">
        <f t="shared" si="7"/>
        <v>5</v>
      </c>
      <c r="AE4" s="234">
        <v>6</v>
      </c>
      <c r="AF4" s="234"/>
      <c r="AG4" s="221">
        <f t="shared" si="8"/>
        <v>6</v>
      </c>
      <c r="AH4" s="234">
        <v>4</v>
      </c>
      <c r="AI4" s="234">
        <v>5</v>
      </c>
      <c r="AJ4" s="221">
        <f t="shared" si="9"/>
        <v>5</v>
      </c>
      <c r="AK4" s="221">
        <v>6</v>
      </c>
      <c r="AL4" s="221"/>
      <c r="AM4" s="221">
        <f t="shared" si="10"/>
        <v>6</v>
      </c>
      <c r="AN4" s="221">
        <v>7</v>
      </c>
      <c r="AO4" s="221"/>
      <c r="AP4" s="221">
        <f t="shared" si="11"/>
        <v>7</v>
      </c>
      <c r="AQ4" s="234"/>
      <c r="AR4" s="234"/>
      <c r="AS4" s="221">
        <f t="shared" si="12"/>
        <v>0</v>
      </c>
      <c r="AT4" s="235">
        <v>8</v>
      </c>
      <c r="AU4" s="235"/>
      <c r="AV4" s="221">
        <f t="shared" si="13"/>
        <v>8</v>
      </c>
      <c r="AW4" s="235">
        <v>7</v>
      </c>
      <c r="AX4" s="235"/>
      <c r="AY4" s="221">
        <f t="shared" si="14"/>
        <v>7</v>
      </c>
      <c r="AZ4" s="235">
        <v>7</v>
      </c>
      <c r="BA4" s="235"/>
      <c r="BB4" s="221">
        <f t="shared" si="15"/>
        <v>7</v>
      </c>
      <c r="BC4" s="235">
        <v>5</v>
      </c>
      <c r="BD4" s="235"/>
      <c r="BE4" s="221">
        <f t="shared" si="16"/>
        <v>5</v>
      </c>
      <c r="BF4" s="221">
        <v>8</v>
      </c>
      <c r="BG4" s="221"/>
      <c r="BH4" s="221">
        <f t="shared" si="17"/>
        <v>8</v>
      </c>
      <c r="BI4" s="221">
        <v>5</v>
      </c>
      <c r="BJ4" s="221"/>
      <c r="BK4" s="221">
        <f t="shared" si="18"/>
        <v>5</v>
      </c>
      <c r="BL4" s="221">
        <v>5</v>
      </c>
      <c r="BM4" s="221"/>
      <c r="BN4" s="356">
        <f t="shared" si="19"/>
        <v>5</v>
      </c>
      <c r="BO4" s="363"/>
      <c r="BP4" s="363"/>
      <c r="BQ4" s="364">
        <f t="shared" si="20"/>
        <v>0</v>
      </c>
      <c r="BR4" s="363"/>
      <c r="BS4" s="363"/>
      <c r="BT4" s="364">
        <f t="shared" si="21"/>
        <v>0</v>
      </c>
      <c r="BU4" s="363"/>
      <c r="BV4" s="363"/>
      <c r="BW4" s="364">
        <f t="shared" si="22"/>
        <v>0</v>
      </c>
      <c r="BX4" s="363"/>
      <c r="BY4" s="363"/>
      <c r="BZ4" s="364">
        <f t="shared" si="23"/>
        <v>0</v>
      </c>
      <c r="CA4" s="365"/>
      <c r="CB4" s="365"/>
      <c r="CC4" s="364">
        <f t="shared" si="24"/>
        <v>0</v>
      </c>
      <c r="CD4" s="365"/>
      <c r="CE4" s="365"/>
      <c r="CF4" s="364">
        <f t="shared" si="25"/>
        <v>0</v>
      </c>
      <c r="CG4" s="365"/>
      <c r="CH4" s="365"/>
      <c r="CI4" s="366">
        <f t="shared" si="26"/>
        <v>0</v>
      </c>
      <c r="CJ4" s="381"/>
      <c r="CK4" s="156"/>
      <c r="CL4" s="338">
        <f t="shared" si="27"/>
        <v>0</v>
      </c>
      <c r="CM4" s="381"/>
      <c r="CN4" s="156"/>
      <c r="CO4" s="338">
        <f t="shared" si="28"/>
        <v>0</v>
      </c>
      <c r="CP4" s="358">
        <f aca="true" t="shared" si="29" ref="CP4:CP67">ROUND(SUMPRODUCT(G4:CO4,$G$2:$CO$2)/SUMIF($G4:$CO4,"&lt;&gt;M",$G$2:$CO$2),2)</f>
        <v>4.53</v>
      </c>
      <c r="CQ4" s="236">
        <v>6.33</v>
      </c>
      <c r="CR4" s="237">
        <v>4.53</v>
      </c>
      <c r="CS4" s="223" t="str">
        <f aca="true" t="shared" si="30" ref="CS4:CS67">IF(CQ4&gt;=9,"Xuất Sắc",IF(CQ4&gt;=8,"Giỏi",IF(CQ4&gt;=7,"Khá",IF(CQ4&gt;=6,"TB.Khá",IF(CQ4&gt;=5,"Trung Bình",IF(CQ4&gt;=4,"Yếu","Kém"))))))</f>
        <v>TB.Khá</v>
      </c>
    </row>
    <row r="5" spans="1:97" s="51" customFormat="1" ht="25.5" customHeight="1">
      <c r="A5" s="260">
        <v>3</v>
      </c>
      <c r="B5" s="261" t="s">
        <v>258</v>
      </c>
      <c r="C5" s="262" t="s">
        <v>80</v>
      </c>
      <c r="D5" s="281" t="s">
        <v>81</v>
      </c>
      <c r="E5" s="261" t="s">
        <v>57</v>
      </c>
      <c r="F5" s="262" t="s">
        <v>82</v>
      </c>
      <c r="G5" s="232">
        <v>4</v>
      </c>
      <c r="H5" s="234">
        <v>7</v>
      </c>
      <c r="I5" s="221">
        <f t="shared" si="0"/>
        <v>7</v>
      </c>
      <c r="J5" s="233">
        <v>3</v>
      </c>
      <c r="K5" s="233">
        <v>5</v>
      </c>
      <c r="L5" s="221">
        <f t="shared" si="1"/>
        <v>5</v>
      </c>
      <c r="M5" s="233">
        <v>5</v>
      </c>
      <c r="N5" s="233"/>
      <c r="O5" s="221">
        <f t="shared" si="2"/>
        <v>5</v>
      </c>
      <c r="P5" s="233">
        <v>5</v>
      </c>
      <c r="Q5" s="233"/>
      <c r="R5" s="221">
        <f t="shared" si="3"/>
        <v>5</v>
      </c>
      <c r="S5" s="233">
        <v>5</v>
      </c>
      <c r="T5" s="233"/>
      <c r="U5" s="221">
        <f t="shared" si="4"/>
        <v>5</v>
      </c>
      <c r="V5" s="233">
        <v>8</v>
      </c>
      <c r="W5" s="233"/>
      <c r="X5" s="221">
        <f t="shared" si="5"/>
        <v>8</v>
      </c>
      <c r="Y5" s="234">
        <v>10</v>
      </c>
      <c r="Z5" s="234"/>
      <c r="AA5" s="221">
        <f t="shared" si="6"/>
        <v>10</v>
      </c>
      <c r="AB5" s="234">
        <v>1</v>
      </c>
      <c r="AC5" s="234">
        <v>6</v>
      </c>
      <c r="AD5" s="221">
        <f t="shared" si="7"/>
        <v>6</v>
      </c>
      <c r="AE5" s="234">
        <v>7</v>
      </c>
      <c r="AF5" s="234"/>
      <c r="AG5" s="221">
        <f t="shared" si="8"/>
        <v>7</v>
      </c>
      <c r="AH5" s="234">
        <v>3</v>
      </c>
      <c r="AI5" s="234">
        <v>5</v>
      </c>
      <c r="AJ5" s="221">
        <f t="shared" si="9"/>
        <v>5</v>
      </c>
      <c r="AK5" s="221">
        <v>5</v>
      </c>
      <c r="AL5" s="221"/>
      <c r="AM5" s="221">
        <f t="shared" si="10"/>
        <v>5</v>
      </c>
      <c r="AN5" s="221">
        <v>8</v>
      </c>
      <c r="AO5" s="221"/>
      <c r="AP5" s="221">
        <f t="shared" si="11"/>
        <v>8</v>
      </c>
      <c r="AQ5" s="234"/>
      <c r="AR5" s="234"/>
      <c r="AS5" s="221">
        <f t="shared" si="12"/>
        <v>0</v>
      </c>
      <c r="AT5" s="235">
        <v>8</v>
      </c>
      <c r="AU5" s="235"/>
      <c r="AV5" s="221">
        <f t="shared" si="13"/>
        <v>8</v>
      </c>
      <c r="AW5" s="235">
        <v>8</v>
      </c>
      <c r="AX5" s="235"/>
      <c r="AY5" s="221">
        <f t="shared" si="14"/>
        <v>8</v>
      </c>
      <c r="AZ5" s="235">
        <v>6</v>
      </c>
      <c r="BA5" s="235"/>
      <c r="BB5" s="221">
        <f t="shared" si="15"/>
        <v>6</v>
      </c>
      <c r="BC5" s="235">
        <v>0</v>
      </c>
      <c r="BD5" s="235"/>
      <c r="BE5" s="221">
        <f t="shared" si="16"/>
        <v>0</v>
      </c>
      <c r="BF5" s="221">
        <v>7</v>
      </c>
      <c r="BG5" s="221"/>
      <c r="BH5" s="221">
        <f t="shared" si="17"/>
        <v>7</v>
      </c>
      <c r="BI5" s="221">
        <v>6</v>
      </c>
      <c r="BJ5" s="221"/>
      <c r="BK5" s="221">
        <f t="shared" si="18"/>
        <v>6</v>
      </c>
      <c r="BL5" s="221">
        <v>6</v>
      </c>
      <c r="BM5" s="221"/>
      <c r="BN5" s="356">
        <f t="shared" si="19"/>
        <v>6</v>
      </c>
      <c r="BO5" s="363"/>
      <c r="BP5" s="363"/>
      <c r="BQ5" s="364">
        <f t="shared" si="20"/>
        <v>0</v>
      </c>
      <c r="BR5" s="363"/>
      <c r="BS5" s="363"/>
      <c r="BT5" s="364">
        <f t="shared" si="21"/>
        <v>0</v>
      </c>
      <c r="BU5" s="363"/>
      <c r="BV5" s="363"/>
      <c r="BW5" s="364">
        <f t="shared" si="22"/>
        <v>0</v>
      </c>
      <c r="BX5" s="363"/>
      <c r="BY5" s="363"/>
      <c r="BZ5" s="364">
        <f t="shared" si="23"/>
        <v>0</v>
      </c>
      <c r="CA5" s="365"/>
      <c r="CB5" s="365"/>
      <c r="CC5" s="364">
        <f t="shared" si="24"/>
        <v>0</v>
      </c>
      <c r="CD5" s="365"/>
      <c r="CE5" s="365"/>
      <c r="CF5" s="364">
        <f t="shared" si="25"/>
        <v>0</v>
      </c>
      <c r="CG5" s="365"/>
      <c r="CH5" s="365"/>
      <c r="CI5" s="366">
        <f t="shared" si="26"/>
        <v>0</v>
      </c>
      <c r="CJ5" s="381"/>
      <c r="CK5" s="156"/>
      <c r="CL5" s="338">
        <f t="shared" si="27"/>
        <v>0</v>
      </c>
      <c r="CM5" s="381"/>
      <c r="CN5" s="156"/>
      <c r="CO5" s="338">
        <f t="shared" si="28"/>
        <v>0</v>
      </c>
      <c r="CP5" s="358">
        <f t="shared" si="29"/>
        <v>4.36</v>
      </c>
      <c r="CQ5" s="236">
        <v>6.1</v>
      </c>
      <c r="CR5" s="237">
        <v>4.36</v>
      </c>
      <c r="CS5" s="223" t="str">
        <f t="shared" si="30"/>
        <v>TB.Khá</v>
      </c>
    </row>
    <row r="6" spans="1:97" s="51" customFormat="1" ht="25.5" customHeight="1">
      <c r="A6" s="257">
        <v>4</v>
      </c>
      <c r="B6" s="261" t="s">
        <v>259</v>
      </c>
      <c r="C6" s="262" t="s">
        <v>83</v>
      </c>
      <c r="D6" s="281" t="s">
        <v>81</v>
      </c>
      <c r="E6" s="261" t="s">
        <v>55</v>
      </c>
      <c r="F6" s="262" t="s">
        <v>25</v>
      </c>
      <c r="G6" s="232">
        <v>4</v>
      </c>
      <c r="H6" s="233">
        <v>9</v>
      </c>
      <c r="I6" s="221">
        <f t="shared" si="0"/>
        <v>9</v>
      </c>
      <c r="J6" s="233">
        <v>5</v>
      </c>
      <c r="K6" s="233"/>
      <c r="L6" s="221">
        <f t="shared" si="1"/>
        <v>5</v>
      </c>
      <c r="M6" s="233">
        <v>6</v>
      </c>
      <c r="N6" s="233"/>
      <c r="O6" s="221">
        <f t="shared" si="2"/>
        <v>6</v>
      </c>
      <c r="P6" s="233">
        <v>9</v>
      </c>
      <c r="Q6" s="233"/>
      <c r="R6" s="221">
        <f t="shared" si="3"/>
        <v>9</v>
      </c>
      <c r="S6" s="233">
        <v>4</v>
      </c>
      <c r="T6" s="233">
        <v>6</v>
      </c>
      <c r="U6" s="221">
        <f t="shared" si="4"/>
        <v>6</v>
      </c>
      <c r="V6" s="233">
        <v>6</v>
      </c>
      <c r="W6" s="233"/>
      <c r="X6" s="221">
        <f t="shared" si="5"/>
        <v>6</v>
      </c>
      <c r="Y6" s="234">
        <v>8</v>
      </c>
      <c r="Z6" s="234"/>
      <c r="AA6" s="221">
        <f t="shared" si="6"/>
        <v>8</v>
      </c>
      <c r="AB6" s="234">
        <v>2</v>
      </c>
      <c r="AC6" s="234">
        <v>5</v>
      </c>
      <c r="AD6" s="221">
        <f t="shared" si="7"/>
        <v>5</v>
      </c>
      <c r="AE6" s="234">
        <v>6</v>
      </c>
      <c r="AF6" s="234"/>
      <c r="AG6" s="221">
        <f t="shared" si="8"/>
        <v>6</v>
      </c>
      <c r="AH6" s="234">
        <v>4</v>
      </c>
      <c r="AI6" s="234">
        <v>6</v>
      </c>
      <c r="AJ6" s="221">
        <f t="shared" si="9"/>
        <v>6</v>
      </c>
      <c r="AK6" s="221">
        <v>6</v>
      </c>
      <c r="AL6" s="221"/>
      <c r="AM6" s="221">
        <f t="shared" si="10"/>
        <v>6</v>
      </c>
      <c r="AN6" s="221">
        <v>5</v>
      </c>
      <c r="AO6" s="221"/>
      <c r="AP6" s="221">
        <f t="shared" si="11"/>
        <v>5</v>
      </c>
      <c r="AQ6" s="234"/>
      <c r="AR6" s="234"/>
      <c r="AS6" s="221">
        <f t="shared" si="12"/>
        <v>0</v>
      </c>
      <c r="AT6" s="235">
        <v>10</v>
      </c>
      <c r="AU6" s="235"/>
      <c r="AV6" s="221">
        <f t="shared" si="13"/>
        <v>10</v>
      </c>
      <c r="AW6" s="235">
        <v>8</v>
      </c>
      <c r="AX6" s="235"/>
      <c r="AY6" s="221">
        <f t="shared" si="14"/>
        <v>8</v>
      </c>
      <c r="AZ6" s="235">
        <v>4</v>
      </c>
      <c r="BA6" s="235">
        <v>6</v>
      </c>
      <c r="BB6" s="221">
        <f t="shared" si="15"/>
        <v>6</v>
      </c>
      <c r="BC6" s="235">
        <v>7</v>
      </c>
      <c r="BD6" s="235"/>
      <c r="BE6" s="221">
        <f t="shared" si="16"/>
        <v>7</v>
      </c>
      <c r="BF6" s="221">
        <v>7</v>
      </c>
      <c r="BG6" s="221"/>
      <c r="BH6" s="221">
        <f t="shared" si="17"/>
        <v>7</v>
      </c>
      <c r="BI6" s="221">
        <v>4</v>
      </c>
      <c r="BJ6" s="221"/>
      <c r="BK6" s="221">
        <f t="shared" si="18"/>
        <v>4</v>
      </c>
      <c r="BL6" s="221">
        <v>3</v>
      </c>
      <c r="BM6" s="221"/>
      <c r="BN6" s="356">
        <f t="shared" si="19"/>
        <v>3</v>
      </c>
      <c r="BO6" s="363"/>
      <c r="BP6" s="363"/>
      <c r="BQ6" s="364">
        <f t="shared" si="20"/>
        <v>0</v>
      </c>
      <c r="BR6" s="363"/>
      <c r="BS6" s="363"/>
      <c r="BT6" s="364">
        <f t="shared" si="21"/>
        <v>0</v>
      </c>
      <c r="BU6" s="363"/>
      <c r="BV6" s="363"/>
      <c r="BW6" s="364">
        <f t="shared" si="22"/>
        <v>0</v>
      </c>
      <c r="BX6" s="363"/>
      <c r="BY6" s="363"/>
      <c r="BZ6" s="364">
        <f t="shared" si="23"/>
        <v>0</v>
      </c>
      <c r="CA6" s="365"/>
      <c r="CB6" s="365"/>
      <c r="CC6" s="364">
        <f t="shared" si="24"/>
        <v>0</v>
      </c>
      <c r="CD6" s="365"/>
      <c r="CE6" s="365"/>
      <c r="CF6" s="364">
        <f t="shared" si="25"/>
        <v>0</v>
      </c>
      <c r="CG6" s="365"/>
      <c r="CH6" s="365"/>
      <c r="CI6" s="366">
        <f t="shared" si="26"/>
        <v>0</v>
      </c>
      <c r="CJ6" s="381"/>
      <c r="CK6" s="156"/>
      <c r="CL6" s="338">
        <f t="shared" si="27"/>
        <v>0</v>
      </c>
      <c r="CM6" s="381"/>
      <c r="CN6" s="156"/>
      <c r="CO6" s="338">
        <f t="shared" si="28"/>
        <v>0</v>
      </c>
      <c r="CP6" s="358">
        <f t="shared" si="29"/>
        <v>4.89</v>
      </c>
      <c r="CQ6" s="236">
        <v>6.83</v>
      </c>
      <c r="CR6" s="237">
        <v>4.89</v>
      </c>
      <c r="CS6" s="223" t="str">
        <f t="shared" si="30"/>
        <v>TB.Khá</v>
      </c>
    </row>
    <row r="7" spans="1:97" s="51" customFormat="1" ht="25.5" customHeight="1">
      <c r="A7" s="260">
        <v>5</v>
      </c>
      <c r="B7" s="261" t="s">
        <v>260</v>
      </c>
      <c r="C7" s="262" t="s">
        <v>84</v>
      </c>
      <c r="D7" s="281" t="s">
        <v>44</v>
      </c>
      <c r="E7" s="261" t="s">
        <v>85</v>
      </c>
      <c r="F7" s="262" t="s">
        <v>86</v>
      </c>
      <c r="G7" s="232">
        <v>4</v>
      </c>
      <c r="H7" s="233">
        <v>8</v>
      </c>
      <c r="I7" s="221">
        <f t="shared" si="0"/>
        <v>8</v>
      </c>
      <c r="J7" s="233">
        <v>6</v>
      </c>
      <c r="K7" s="233"/>
      <c r="L7" s="221">
        <f t="shared" si="1"/>
        <v>6</v>
      </c>
      <c r="M7" s="233">
        <v>7</v>
      </c>
      <c r="N7" s="233"/>
      <c r="O7" s="221">
        <f t="shared" si="2"/>
        <v>7</v>
      </c>
      <c r="P7" s="233">
        <v>10</v>
      </c>
      <c r="Q7" s="233"/>
      <c r="R7" s="221">
        <f t="shared" si="3"/>
        <v>10</v>
      </c>
      <c r="S7" s="233">
        <v>5</v>
      </c>
      <c r="T7" s="233"/>
      <c r="U7" s="221">
        <f t="shared" si="4"/>
        <v>5</v>
      </c>
      <c r="V7" s="233">
        <v>8</v>
      </c>
      <c r="W7" s="233"/>
      <c r="X7" s="221">
        <f t="shared" si="5"/>
        <v>8</v>
      </c>
      <c r="Y7" s="234">
        <v>9</v>
      </c>
      <c r="Z7" s="234"/>
      <c r="AA7" s="221">
        <f t="shared" si="6"/>
        <v>9</v>
      </c>
      <c r="AB7" s="234">
        <v>2</v>
      </c>
      <c r="AC7" s="234">
        <v>5</v>
      </c>
      <c r="AD7" s="221">
        <f t="shared" si="7"/>
        <v>5</v>
      </c>
      <c r="AE7" s="234">
        <v>5</v>
      </c>
      <c r="AF7" s="234"/>
      <c r="AG7" s="221">
        <f t="shared" si="8"/>
        <v>5</v>
      </c>
      <c r="AH7" s="234">
        <v>4</v>
      </c>
      <c r="AI7" s="234">
        <v>6</v>
      </c>
      <c r="AJ7" s="221">
        <f t="shared" si="9"/>
        <v>6</v>
      </c>
      <c r="AK7" s="221">
        <v>7</v>
      </c>
      <c r="AL7" s="221"/>
      <c r="AM7" s="221">
        <f t="shared" si="10"/>
        <v>7</v>
      </c>
      <c r="AN7" s="221">
        <v>6</v>
      </c>
      <c r="AO7" s="221"/>
      <c r="AP7" s="221">
        <f t="shared" si="11"/>
        <v>6</v>
      </c>
      <c r="AQ7" s="234"/>
      <c r="AR7" s="234"/>
      <c r="AS7" s="221">
        <f t="shared" si="12"/>
        <v>0</v>
      </c>
      <c r="AT7" s="235">
        <v>8</v>
      </c>
      <c r="AU7" s="235"/>
      <c r="AV7" s="221">
        <f t="shared" si="13"/>
        <v>8</v>
      </c>
      <c r="AW7" s="235">
        <v>8</v>
      </c>
      <c r="AX7" s="235"/>
      <c r="AY7" s="221">
        <f t="shared" si="14"/>
        <v>8</v>
      </c>
      <c r="AZ7" s="235">
        <v>6</v>
      </c>
      <c r="BA7" s="235"/>
      <c r="BB7" s="221">
        <f t="shared" si="15"/>
        <v>6</v>
      </c>
      <c r="BC7" s="235">
        <v>6</v>
      </c>
      <c r="BD7" s="235"/>
      <c r="BE7" s="221">
        <f t="shared" si="16"/>
        <v>6</v>
      </c>
      <c r="BF7" s="221">
        <v>7</v>
      </c>
      <c r="BG7" s="221"/>
      <c r="BH7" s="221">
        <f t="shared" si="17"/>
        <v>7</v>
      </c>
      <c r="BI7" s="221">
        <v>7</v>
      </c>
      <c r="BJ7" s="221"/>
      <c r="BK7" s="221">
        <f t="shared" si="18"/>
        <v>7</v>
      </c>
      <c r="BL7" s="221">
        <v>6</v>
      </c>
      <c r="BM7" s="221"/>
      <c r="BN7" s="356">
        <f t="shared" si="19"/>
        <v>6</v>
      </c>
      <c r="BO7" s="363"/>
      <c r="BP7" s="363"/>
      <c r="BQ7" s="364">
        <f t="shared" si="20"/>
        <v>0</v>
      </c>
      <c r="BR7" s="363"/>
      <c r="BS7" s="363"/>
      <c r="BT7" s="364">
        <f t="shared" si="21"/>
        <v>0</v>
      </c>
      <c r="BU7" s="363"/>
      <c r="BV7" s="363"/>
      <c r="BW7" s="364">
        <f t="shared" si="22"/>
        <v>0</v>
      </c>
      <c r="BX7" s="363"/>
      <c r="BY7" s="363"/>
      <c r="BZ7" s="364">
        <f t="shared" si="23"/>
        <v>0</v>
      </c>
      <c r="CA7" s="365"/>
      <c r="CB7" s="365"/>
      <c r="CC7" s="364">
        <f t="shared" si="24"/>
        <v>0</v>
      </c>
      <c r="CD7" s="365"/>
      <c r="CE7" s="365"/>
      <c r="CF7" s="364">
        <f t="shared" si="25"/>
        <v>0</v>
      </c>
      <c r="CG7" s="365"/>
      <c r="CH7" s="365"/>
      <c r="CI7" s="366">
        <f t="shared" si="26"/>
        <v>0</v>
      </c>
      <c r="CJ7" s="381"/>
      <c r="CK7" s="156"/>
      <c r="CL7" s="338">
        <f t="shared" si="27"/>
        <v>0</v>
      </c>
      <c r="CM7" s="381"/>
      <c r="CN7" s="156"/>
      <c r="CO7" s="338">
        <f t="shared" si="28"/>
        <v>0</v>
      </c>
      <c r="CP7" s="358">
        <f t="shared" si="29"/>
        <v>4.92</v>
      </c>
      <c r="CQ7" s="236">
        <v>6.87</v>
      </c>
      <c r="CR7" s="237">
        <v>4.92</v>
      </c>
      <c r="CS7" s="223" t="str">
        <f t="shared" si="30"/>
        <v>TB.Khá</v>
      </c>
    </row>
    <row r="8" spans="1:97" s="51" customFormat="1" ht="25.5" customHeight="1">
      <c r="A8" s="260">
        <v>6</v>
      </c>
      <c r="B8" s="261" t="s">
        <v>261</v>
      </c>
      <c r="C8" s="262" t="s">
        <v>87</v>
      </c>
      <c r="D8" s="281" t="s">
        <v>88</v>
      </c>
      <c r="E8" s="261" t="s">
        <v>61</v>
      </c>
      <c r="F8" s="262" t="s">
        <v>89</v>
      </c>
      <c r="G8" s="232">
        <v>4</v>
      </c>
      <c r="H8" s="233">
        <v>9</v>
      </c>
      <c r="I8" s="221">
        <f t="shared" si="0"/>
        <v>9</v>
      </c>
      <c r="J8" s="233">
        <v>6</v>
      </c>
      <c r="K8" s="233"/>
      <c r="L8" s="221">
        <f t="shared" si="1"/>
        <v>6</v>
      </c>
      <c r="M8" s="233">
        <v>5</v>
      </c>
      <c r="N8" s="233"/>
      <c r="O8" s="221">
        <f t="shared" si="2"/>
        <v>5</v>
      </c>
      <c r="P8" s="233">
        <v>0</v>
      </c>
      <c r="Q8" s="233">
        <v>4</v>
      </c>
      <c r="R8" s="221">
        <f t="shared" si="3"/>
        <v>4</v>
      </c>
      <c r="S8" s="233">
        <v>0</v>
      </c>
      <c r="T8" s="233">
        <v>5</v>
      </c>
      <c r="U8" s="221">
        <f t="shared" si="4"/>
        <v>5</v>
      </c>
      <c r="V8" s="233">
        <v>8</v>
      </c>
      <c r="W8" s="233"/>
      <c r="X8" s="221">
        <f t="shared" si="5"/>
        <v>8</v>
      </c>
      <c r="Y8" s="234">
        <v>9</v>
      </c>
      <c r="Z8" s="234"/>
      <c r="AA8" s="221">
        <f t="shared" si="6"/>
        <v>9</v>
      </c>
      <c r="AB8" s="234">
        <v>5</v>
      </c>
      <c r="AC8" s="234"/>
      <c r="AD8" s="221">
        <f t="shared" si="7"/>
        <v>5</v>
      </c>
      <c r="AE8" s="234">
        <v>7</v>
      </c>
      <c r="AF8" s="234"/>
      <c r="AG8" s="221">
        <f t="shared" si="8"/>
        <v>7</v>
      </c>
      <c r="AH8" s="234">
        <v>7</v>
      </c>
      <c r="AI8" s="234"/>
      <c r="AJ8" s="221">
        <f t="shared" si="9"/>
        <v>7</v>
      </c>
      <c r="AK8" s="221">
        <v>7</v>
      </c>
      <c r="AL8" s="221"/>
      <c r="AM8" s="221">
        <f t="shared" si="10"/>
        <v>7</v>
      </c>
      <c r="AN8" s="221">
        <v>8</v>
      </c>
      <c r="AO8" s="221"/>
      <c r="AP8" s="221">
        <f t="shared" si="11"/>
        <v>8</v>
      </c>
      <c r="AQ8" s="234"/>
      <c r="AR8" s="234"/>
      <c r="AS8" s="221">
        <f t="shared" si="12"/>
        <v>0</v>
      </c>
      <c r="AT8" s="235">
        <v>9</v>
      </c>
      <c r="AU8" s="235"/>
      <c r="AV8" s="221">
        <f t="shared" si="13"/>
        <v>9</v>
      </c>
      <c r="AW8" s="235">
        <v>6</v>
      </c>
      <c r="AX8" s="235"/>
      <c r="AY8" s="221">
        <f t="shared" si="14"/>
        <v>6</v>
      </c>
      <c r="AZ8" s="235">
        <v>6</v>
      </c>
      <c r="BA8" s="235"/>
      <c r="BB8" s="221">
        <f t="shared" si="15"/>
        <v>6</v>
      </c>
      <c r="BC8" s="235">
        <v>7</v>
      </c>
      <c r="BD8" s="235"/>
      <c r="BE8" s="221">
        <f t="shared" si="16"/>
        <v>7</v>
      </c>
      <c r="BF8" s="221">
        <v>6</v>
      </c>
      <c r="BG8" s="221"/>
      <c r="BH8" s="221">
        <f t="shared" si="17"/>
        <v>6</v>
      </c>
      <c r="BI8" s="221">
        <v>5</v>
      </c>
      <c r="BJ8" s="221"/>
      <c r="BK8" s="221">
        <f t="shared" si="18"/>
        <v>5</v>
      </c>
      <c r="BL8" s="221">
        <v>7</v>
      </c>
      <c r="BM8" s="221"/>
      <c r="BN8" s="356">
        <f t="shared" si="19"/>
        <v>7</v>
      </c>
      <c r="BO8" s="363"/>
      <c r="BP8" s="363"/>
      <c r="BQ8" s="364">
        <f t="shared" si="20"/>
        <v>0</v>
      </c>
      <c r="BR8" s="363"/>
      <c r="BS8" s="363"/>
      <c r="BT8" s="364">
        <f t="shared" si="21"/>
        <v>0</v>
      </c>
      <c r="BU8" s="363"/>
      <c r="BV8" s="363"/>
      <c r="BW8" s="364">
        <f t="shared" si="22"/>
        <v>0</v>
      </c>
      <c r="BX8" s="363"/>
      <c r="BY8" s="363"/>
      <c r="BZ8" s="364">
        <f t="shared" si="23"/>
        <v>0</v>
      </c>
      <c r="CA8" s="365"/>
      <c r="CB8" s="365"/>
      <c r="CC8" s="364">
        <f t="shared" si="24"/>
        <v>0</v>
      </c>
      <c r="CD8" s="365"/>
      <c r="CE8" s="365"/>
      <c r="CF8" s="364">
        <f t="shared" si="25"/>
        <v>0</v>
      </c>
      <c r="CG8" s="365"/>
      <c r="CH8" s="365"/>
      <c r="CI8" s="366">
        <f t="shared" si="26"/>
        <v>0</v>
      </c>
      <c r="CJ8" s="381"/>
      <c r="CK8" s="156"/>
      <c r="CL8" s="338">
        <f t="shared" si="27"/>
        <v>0</v>
      </c>
      <c r="CM8" s="381"/>
      <c r="CN8" s="156"/>
      <c r="CO8" s="338">
        <f t="shared" si="28"/>
        <v>0</v>
      </c>
      <c r="CP8" s="358">
        <f t="shared" si="29"/>
        <v>4.69</v>
      </c>
      <c r="CQ8" s="236">
        <v>6.56</v>
      </c>
      <c r="CR8" s="237">
        <v>4.69</v>
      </c>
      <c r="CS8" s="223" t="str">
        <f t="shared" si="30"/>
        <v>TB.Khá</v>
      </c>
    </row>
    <row r="9" spans="1:97" s="51" customFormat="1" ht="25.5" customHeight="1">
      <c r="A9" s="257">
        <v>7</v>
      </c>
      <c r="B9" s="261" t="s">
        <v>262</v>
      </c>
      <c r="C9" s="262" t="s">
        <v>90</v>
      </c>
      <c r="D9" s="281" t="s">
        <v>91</v>
      </c>
      <c r="E9" s="261" t="s">
        <v>92</v>
      </c>
      <c r="F9" s="262" t="s">
        <v>3</v>
      </c>
      <c r="G9" s="232">
        <v>4</v>
      </c>
      <c r="H9" s="233">
        <v>9</v>
      </c>
      <c r="I9" s="221">
        <f t="shared" si="0"/>
        <v>9</v>
      </c>
      <c r="J9" s="233">
        <v>5</v>
      </c>
      <c r="K9" s="233"/>
      <c r="L9" s="221">
        <f t="shared" si="1"/>
        <v>5</v>
      </c>
      <c r="M9" s="233">
        <v>6</v>
      </c>
      <c r="N9" s="233"/>
      <c r="O9" s="221">
        <f t="shared" si="2"/>
        <v>6</v>
      </c>
      <c r="P9" s="233">
        <v>0</v>
      </c>
      <c r="Q9" s="233">
        <v>3</v>
      </c>
      <c r="R9" s="221">
        <f t="shared" si="3"/>
        <v>3</v>
      </c>
      <c r="S9" s="233">
        <v>7</v>
      </c>
      <c r="T9" s="233"/>
      <c r="U9" s="221">
        <f t="shared" si="4"/>
        <v>7</v>
      </c>
      <c r="V9" s="233">
        <v>5</v>
      </c>
      <c r="W9" s="233"/>
      <c r="X9" s="221">
        <f t="shared" si="5"/>
        <v>5</v>
      </c>
      <c r="Y9" s="234">
        <v>3</v>
      </c>
      <c r="Z9" s="234"/>
      <c r="AA9" s="221">
        <f t="shared" si="6"/>
        <v>3</v>
      </c>
      <c r="AB9" s="234"/>
      <c r="AC9" s="234"/>
      <c r="AD9" s="221">
        <f t="shared" si="7"/>
        <v>0</v>
      </c>
      <c r="AE9" s="234">
        <v>6</v>
      </c>
      <c r="AF9" s="234"/>
      <c r="AG9" s="221">
        <f t="shared" si="8"/>
        <v>6</v>
      </c>
      <c r="AH9" s="234">
        <v>4</v>
      </c>
      <c r="AI9" s="234"/>
      <c r="AJ9" s="221">
        <f t="shared" si="9"/>
        <v>4</v>
      </c>
      <c r="AK9" s="221"/>
      <c r="AL9" s="221"/>
      <c r="AM9" s="221">
        <f t="shared" si="10"/>
        <v>0</v>
      </c>
      <c r="AN9" s="221">
        <v>7</v>
      </c>
      <c r="AO9" s="221"/>
      <c r="AP9" s="221">
        <f t="shared" si="11"/>
        <v>7</v>
      </c>
      <c r="AQ9" s="234"/>
      <c r="AR9" s="234"/>
      <c r="AS9" s="221">
        <f t="shared" si="12"/>
        <v>0</v>
      </c>
      <c r="AT9" s="235">
        <v>0</v>
      </c>
      <c r="AU9" s="235"/>
      <c r="AV9" s="221">
        <f t="shared" si="13"/>
        <v>0</v>
      </c>
      <c r="AW9" s="235">
        <v>0</v>
      </c>
      <c r="AX9" s="235"/>
      <c r="AY9" s="221">
        <f t="shared" si="14"/>
        <v>0</v>
      </c>
      <c r="AZ9" s="235">
        <v>1</v>
      </c>
      <c r="BA9" s="235"/>
      <c r="BB9" s="221">
        <f t="shared" si="15"/>
        <v>1</v>
      </c>
      <c r="BC9" s="235">
        <v>0</v>
      </c>
      <c r="BD9" s="235"/>
      <c r="BE9" s="221">
        <f t="shared" si="16"/>
        <v>0</v>
      </c>
      <c r="BF9" s="221">
        <v>0</v>
      </c>
      <c r="BG9" s="221"/>
      <c r="BH9" s="221">
        <f t="shared" si="17"/>
        <v>0</v>
      </c>
      <c r="BI9" s="221">
        <v>0</v>
      </c>
      <c r="BJ9" s="221"/>
      <c r="BK9" s="221">
        <f t="shared" si="18"/>
        <v>0</v>
      </c>
      <c r="BL9" s="221">
        <v>0</v>
      </c>
      <c r="BM9" s="221"/>
      <c r="BN9" s="356">
        <f t="shared" si="19"/>
        <v>0</v>
      </c>
      <c r="BO9" s="363"/>
      <c r="BP9" s="363"/>
      <c r="BQ9" s="364">
        <f t="shared" si="20"/>
        <v>0</v>
      </c>
      <c r="BR9" s="363"/>
      <c r="BS9" s="363"/>
      <c r="BT9" s="364">
        <f t="shared" si="21"/>
        <v>0</v>
      </c>
      <c r="BU9" s="363"/>
      <c r="BV9" s="363"/>
      <c r="BW9" s="364">
        <f t="shared" si="22"/>
        <v>0</v>
      </c>
      <c r="BX9" s="363"/>
      <c r="BY9" s="363"/>
      <c r="BZ9" s="364">
        <f t="shared" si="23"/>
        <v>0</v>
      </c>
      <c r="CA9" s="365"/>
      <c r="CB9" s="365"/>
      <c r="CC9" s="364">
        <f t="shared" si="24"/>
        <v>0</v>
      </c>
      <c r="CD9" s="365"/>
      <c r="CE9" s="365"/>
      <c r="CF9" s="364">
        <f t="shared" si="25"/>
        <v>0</v>
      </c>
      <c r="CG9" s="365"/>
      <c r="CH9" s="365"/>
      <c r="CI9" s="366">
        <f t="shared" si="26"/>
        <v>0</v>
      </c>
      <c r="CJ9" s="381"/>
      <c r="CK9" s="156"/>
      <c r="CL9" s="338">
        <f t="shared" si="27"/>
        <v>0</v>
      </c>
      <c r="CM9" s="381"/>
      <c r="CN9" s="156"/>
      <c r="CO9" s="338">
        <f t="shared" si="28"/>
        <v>0</v>
      </c>
      <c r="CP9" s="358">
        <f t="shared" si="29"/>
        <v>2.2</v>
      </c>
      <c r="CQ9" s="236">
        <v>3.08</v>
      </c>
      <c r="CR9" s="237">
        <v>2.2</v>
      </c>
      <c r="CS9" s="223" t="str">
        <f t="shared" si="30"/>
        <v>Kém</v>
      </c>
    </row>
    <row r="10" spans="1:97" s="51" customFormat="1" ht="25.5" customHeight="1">
      <c r="A10" s="260">
        <v>8</v>
      </c>
      <c r="B10" s="261" t="s">
        <v>263</v>
      </c>
      <c r="C10" s="262" t="s">
        <v>93</v>
      </c>
      <c r="D10" s="281" t="s">
        <v>94</v>
      </c>
      <c r="E10" s="261" t="s">
        <v>95</v>
      </c>
      <c r="F10" s="262" t="s">
        <v>3</v>
      </c>
      <c r="G10" s="232">
        <v>4</v>
      </c>
      <c r="H10" s="233">
        <v>7</v>
      </c>
      <c r="I10" s="221">
        <f t="shared" si="0"/>
        <v>7</v>
      </c>
      <c r="J10" s="233">
        <v>5</v>
      </c>
      <c r="K10" s="233"/>
      <c r="L10" s="221">
        <f t="shared" si="1"/>
        <v>5</v>
      </c>
      <c r="M10" s="233">
        <v>8</v>
      </c>
      <c r="N10" s="233"/>
      <c r="O10" s="221">
        <f t="shared" si="2"/>
        <v>8</v>
      </c>
      <c r="P10" s="233">
        <v>10</v>
      </c>
      <c r="Q10" s="233"/>
      <c r="R10" s="221">
        <f t="shared" si="3"/>
        <v>10</v>
      </c>
      <c r="S10" s="233">
        <v>5</v>
      </c>
      <c r="T10" s="233"/>
      <c r="U10" s="221">
        <f t="shared" si="4"/>
        <v>5</v>
      </c>
      <c r="V10" s="233">
        <v>8</v>
      </c>
      <c r="W10" s="233"/>
      <c r="X10" s="221">
        <f t="shared" si="5"/>
        <v>8</v>
      </c>
      <c r="Y10" s="234">
        <v>7</v>
      </c>
      <c r="Z10" s="234"/>
      <c r="AA10" s="221">
        <f t="shared" si="6"/>
        <v>7</v>
      </c>
      <c r="AB10" s="234">
        <v>5</v>
      </c>
      <c r="AC10" s="234"/>
      <c r="AD10" s="221">
        <f t="shared" si="7"/>
        <v>5</v>
      </c>
      <c r="AE10" s="234">
        <v>6</v>
      </c>
      <c r="AF10" s="234"/>
      <c r="AG10" s="221">
        <f t="shared" si="8"/>
        <v>6</v>
      </c>
      <c r="AH10" s="234">
        <v>5</v>
      </c>
      <c r="AI10" s="234"/>
      <c r="AJ10" s="221">
        <f t="shared" si="9"/>
        <v>5</v>
      </c>
      <c r="AK10" s="221">
        <v>7</v>
      </c>
      <c r="AL10" s="221"/>
      <c r="AM10" s="221">
        <f t="shared" si="10"/>
        <v>7</v>
      </c>
      <c r="AN10" s="221">
        <v>8</v>
      </c>
      <c r="AO10" s="221"/>
      <c r="AP10" s="221">
        <f t="shared" si="11"/>
        <v>8</v>
      </c>
      <c r="AQ10" s="234"/>
      <c r="AR10" s="234"/>
      <c r="AS10" s="221">
        <f t="shared" si="12"/>
        <v>0</v>
      </c>
      <c r="AT10" s="235">
        <v>8</v>
      </c>
      <c r="AU10" s="235"/>
      <c r="AV10" s="221">
        <f t="shared" si="13"/>
        <v>8</v>
      </c>
      <c r="AW10" s="235">
        <v>8</v>
      </c>
      <c r="AX10" s="235"/>
      <c r="AY10" s="221">
        <f t="shared" si="14"/>
        <v>8</v>
      </c>
      <c r="AZ10" s="235">
        <v>7</v>
      </c>
      <c r="BA10" s="235"/>
      <c r="BB10" s="221">
        <f t="shared" si="15"/>
        <v>7</v>
      </c>
      <c r="BC10" s="235">
        <v>8</v>
      </c>
      <c r="BD10" s="235"/>
      <c r="BE10" s="221">
        <f t="shared" si="16"/>
        <v>8</v>
      </c>
      <c r="BF10" s="221">
        <v>7</v>
      </c>
      <c r="BG10" s="221"/>
      <c r="BH10" s="221">
        <f t="shared" si="17"/>
        <v>7</v>
      </c>
      <c r="BI10" s="221">
        <v>8</v>
      </c>
      <c r="BJ10" s="221"/>
      <c r="BK10" s="221">
        <f t="shared" si="18"/>
        <v>8</v>
      </c>
      <c r="BL10" s="221">
        <v>5</v>
      </c>
      <c r="BM10" s="221"/>
      <c r="BN10" s="356">
        <f t="shared" si="19"/>
        <v>5</v>
      </c>
      <c r="BO10" s="363"/>
      <c r="BP10" s="363"/>
      <c r="BQ10" s="364">
        <f t="shared" si="20"/>
        <v>0</v>
      </c>
      <c r="BR10" s="363"/>
      <c r="BS10" s="363"/>
      <c r="BT10" s="364">
        <f t="shared" si="21"/>
        <v>0</v>
      </c>
      <c r="BU10" s="363"/>
      <c r="BV10" s="363"/>
      <c r="BW10" s="364">
        <f t="shared" si="22"/>
        <v>0</v>
      </c>
      <c r="BX10" s="363"/>
      <c r="BY10" s="363"/>
      <c r="BZ10" s="364">
        <f t="shared" si="23"/>
        <v>0</v>
      </c>
      <c r="CA10" s="365"/>
      <c r="CB10" s="365"/>
      <c r="CC10" s="364">
        <f t="shared" si="24"/>
        <v>0</v>
      </c>
      <c r="CD10" s="365"/>
      <c r="CE10" s="365"/>
      <c r="CF10" s="364">
        <f t="shared" si="25"/>
        <v>0</v>
      </c>
      <c r="CG10" s="365"/>
      <c r="CH10" s="365"/>
      <c r="CI10" s="366">
        <f t="shared" si="26"/>
        <v>0</v>
      </c>
      <c r="CJ10" s="381"/>
      <c r="CK10" s="156"/>
      <c r="CL10" s="338">
        <f t="shared" si="27"/>
        <v>0</v>
      </c>
      <c r="CM10" s="381"/>
      <c r="CN10" s="156"/>
      <c r="CO10" s="338">
        <f t="shared" si="28"/>
        <v>0</v>
      </c>
      <c r="CP10" s="358">
        <f t="shared" si="29"/>
        <v>4.92</v>
      </c>
      <c r="CQ10" s="236">
        <v>6.87</v>
      </c>
      <c r="CR10" s="237">
        <v>4.92</v>
      </c>
      <c r="CS10" s="223" t="str">
        <f t="shared" si="30"/>
        <v>TB.Khá</v>
      </c>
    </row>
    <row r="11" spans="1:97" s="51" customFormat="1" ht="25.5" customHeight="1">
      <c r="A11" s="260">
        <v>9</v>
      </c>
      <c r="B11" s="261" t="s">
        <v>264</v>
      </c>
      <c r="C11" s="262" t="s">
        <v>96</v>
      </c>
      <c r="D11" s="281" t="s">
        <v>97</v>
      </c>
      <c r="E11" s="261" t="s">
        <v>98</v>
      </c>
      <c r="F11" s="262" t="s">
        <v>99</v>
      </c>
      <c r="G11" s="232">
        <v>4</v>
      </c>
      <c r="H11" s="233">
        <v>8</v>
      </c>
      <c r="I11" s="221">
        <f t="shared" si="0"/>
        <v>8</v>
      </c>
      <c r="J11" s="233">
        <v>6</v>
      </c>
      <c r="K11" s="233"/>
      <c r="L11" s="221">
        <f t="shared" si="1"/>
        <v>6</v>
      </c>
      <c r="M11" s="233">
        <v>4</v>
      </c>
      <c r="N11" s="233">
        <v>6</v>
      </c>
      <c r="O11" s="221">
        <f t="shared" si="2"/>
        <v>6</v>
      </c>
      <c r="P11" s="233">
        <v>10</v>
      </c>
      <c r="Q11" s="233"/>
      <c r="R11" s="221">
        <f t="shared" si="3"/>
        <v>10</v>
      </c>
      <c r="S11" s="233">
        <v>5</v>
      </c>
      <c r="T11" s="233"/>
      <c r="U11" s="221">
        <f t="shared" si="4"/>
        <v>5</v>
      </c>
      <c r="V11" s="233">
        <v>8</v>
      </c>
      <c r="W11" s="233"/>
      <c r="X11" s="221">
        <f t="shared" si="5"/>
        <v>8</v>
      </c>
      <c r="Y11" s="234">
        <v>8</v>
      </c>
      <c r="Z11" s="234"/>
      <c r="AA11" s="221">
        <f t="shared" si="6"/>
        <v>8</v>
      </c>
      <c r="AB11" s="234">
        <v>3</v>
      </c>
      <c r="AC11" s="234">
        <v>6</v>
      </c>
      <c r="AD11" s="221">
        <f t="shared" si="7"/>
        <v>6</v>
      </c>
      <c r="AE11" s="234">
        <v>7</v>
      </c>
      <c r="AF11" s="234"/>
      <c r="AG11" s="221">
        <f t="shared" si="8"/>
        <v>7</v>
      </c>
      <c r="AH11" s="234">
        <v>4</v>
      </c>
      <c r="AI11" s="234">
        <v>5</v>
      </c>
      <c r="AJ11" s="221">
        <f t="shared" si="9"/>
        <v>5</v>
      </c>
      <c r="AK11" s="221">
        <v>5</v>
      </c>
      <c r="AL11" s="221"/>
      <c r="AM11" s="221">
        <f t="shared" si="10"/>
        <v>5</v>
      </c>
      <c r="AN11" s="221">
        <v>9</v>
      </c>
      <c r="AO11" s="221"/>
      <c r="AP11" s="221">
        <f t="shared" si="11"/>
        <v>9</v>
      </c>
      <c r="AQ11" s="234"/>
      <c r="AR11" s="234"/>
      <c r="AS11" s="221">
        <f t="shared" si="12"/>
        <v>0</v>
      </c>
      <c r="AT11" s="235">
        <v>8</v>
      </c>
      <c r="AU11" s="235"/>
      <c r="AV11" s="221">
        <f t="shared" si="13"/>
        <v>8</v>
      </c>
      <c r="AW11" s="235">
        <v>7</v>
      </c>
      <c r="AX11" s="235"/>
      <c r="AY11" s="221">
        <f t="shared" si="14"/>
        <v>7</v>
      </c>
      <c r="AZ11" s="235">
        <v>5</v>
      </c>
      <c r="BA11" s="235"/>
      <c r="BB11" s="221">
        <f t="shared" si="15"/>
        <v>5</v>
      </c>
      <c r="BC11" s="235">
        <v>6</v>
      </c>
      <c r="BD11" s="235"/>
      <c r="BE11" s="221">
        <f t="shared" si="16"/>
        <v>6</v>
      </c>
      <c r="BF11" s="221">
        <v>5</v>
      </c>
      <c r="BG11" s="221"/>
      <c r="BH11" s="221">
        <f t="shared" si="17"/>
        <v>5</v>
      </c>
      <c r="BI11" s="221">
        <v>7</v>
      </c>
      <c r="BJ11" s="221"/>
      <c r="BK11" s="221">
        <f t="shared" si="18"/>
        <v>7</v>
      </c>
      <c r="BL11" s="221">
        <v>7</v>
      </c>
      <c r="BM11" s="221"/>
      <c r="BN11" s="356">
        <f t="shared" si="19"/>
        <v>7</v>
      </c>
      <c r="BO11" s="363"/>
      <c r="BP11" s="363"/>
      <c r="BQ11" s="364">
        <f t="shared" si="20"/>
        <v>0</v>
      </c>
      <c r="BR11" s="363"/>
      <c r="BS11" s="363"/>
      <c r="BT11" s="364">
        <f t="shared" si="21"/>
        <v>0</v>
      </c>
      <c r="BU11" s="363"/>
      <c r="BV11" s="363"/>
      <c r="BW11" s="364">
        <f t="shared" si="22"/>
        <v>0</v>
      </c>
      <c r="BX11" s="363"/>
      <c r="BY11" s="363"/>
      <c r="BZ11" s="364">
        <f t="shared" si="23"/>
        <v>0</v>
      </c>
      <c r="CA11" s="365"/>
      <c r="CB11" s="365"/>
      <c r="CC11" s="364">
        <f t="shared" si="24"/>
        <v>0</v>
      </c>
      <c r="CD11" s="365"/>
      <c r="CE11" s="365"/>
      <c r="CF11" s="364">
        <f t="shared" si="25"/>
        <v>0</v>
      </c>
      <c r="CG11" s="365"/>
      <c r="CH11" s="365"/>
      <c r="CI11" s="366">
        <f t="shared" si="26"/>
        <v>0</v>
      </c>
      <c r="CJ11" s="381"/>
      <c r="CK11" s="156"/>
      <c r="CL11" s="338">
        <f t="shared" si="27"/>
        <v>0</v>
      </c>
      <c r="CM11" s="381"/>
      <c r="CN11" s="156"/>
      <c r="CO11" s="338">
        <f t="shared" si="28"/>
        <v>0</v>
      </c>
      <c r="CP11" s="358">
        <f t="shared" si="29"/>
        <v>4.69</v>
      </c>
      <c r="CQ11" s="236">
        <v>6.56</v>
      </c>
      <c r="CR11" s="237">
        <v>4.69</v>
      </c>
      <c r="CS11" s="223" t="str">
        <f t="shared" si="30"/>
        <v>TB.Khá</v>
      </c>
    </row>
    <row r="12" spans="1:97" s="51" customFormat="1" ht="25.5" customHeight="1">
      <c r="A12" s="257">
        <v>10</v>
      </c>
      <c r="B12" s="261" t="s">
        <v>265</v>
      </c>
      <c r="C12" s="262" t="s">
        <v>83</v>
      </c>
      <c r="D12" s="281" t="s">
        <v>100</v>
      </c>
      <c r="E12" s="261" t="s">
        <v>101</v>
      </c>
      <c r="F12" s="262" t="s">
        <v>86</v>
      </c>
      <c r="G12" s="232">
        <v>0</v>
      </c>
      <c r="H12" s="233">
        <v>10</v>
      </c>
      <c r="I12" s="221">
        <f t="shared" si="0"/>
        <v>10</v>
      </c>
      <c r="J12" s="233">
        <v>0</v>
      </c>
      <c r="K12" s="233">
        <v>5</v>
      </c>
      <c r="L12" s="221">
        <f t="shared" si="1"/>
        <v>5</v>
      </c>
      <c r="M12" s="233">
        <v>0</v>
      </c>
      <c r="N12" s="233">
        <v>5</v>
      </c>
      <c r="O12" s="221">
        <f t="shared" si="2"/>
        <v>5</v>
      </c>
      <c r="P12" s="233">
        <v>0</v>
      </c>
      <c r="Q12" s="233">
        <v>3</v>
      </c>
      <c r="R12" s="221">
        <f t="shared" si="3"/>
        <v>3</v>
      </c>
      <c r="S12" s="233">
        <v>0</v>
      </c>
      <c r="T12" s="233">
        <v>6</v>
      </c>
      <c r="U12" s="221">
        <f t="shared" si="4"/>
        <v>6</v>
      </c>
      <c r="V12" s="233">
        <v>0</v>
      </c>
      <c r="W12" s="233">
        <v>5</v>
      </c>
      <c r="X12" s="221">
        <f t="shared" si="5"/>
        <v>5</v>
      </c>
      <c r="Y12" s="234">
        <v>9</v>
      </c>
      <c r="Z12" s="234"/>
      <c r="AA12" s="221">
        <f t="shared" si="6"/>
        <v>9</v>
      </c>
      <c r="AB12" s="234">
        <v>4</v>
      </c>
      <c r="AC12" s="234"/>
      <c r="AD12" s="221">
        <f t="shared" si="7"/>
        <v>4</v>
      </c>
      <c r="AE12" s="234">
        <v>7</v>
      </c>
      <c r="AF12" s="234"/>
      <c r="AG12" s="221">
        <f t="shared" si="8"/>
        <v>7</v>
      </c>
      <c r="AH12" s="234">
        <v>5</v>
      </c>
      <c r="AI12" s="234"/>
      <c r="AJ12" s="221">
        <f t="shared" si="9"/>
        <v>5</v>
      </c>
      <c r="AK12" s="221">
        <v>8</v>
      </c>
      <c r="AL12" s="221"/>
      <c r="AM12" s="221">
        <f t="shared" si="10"/>
        <v>8</v>
      </c>
      <c r="AN12" s="221">
        <v>5</v>
      </c>
      <c r="AO12" s="221"/>
      <c r="AP12" s="221">
        <f t="shared" si="11"/>
        <v>5</v>
      </c>
      <c r="AQ12" s="234"/>
      <c r="AR12" s="234"/>
      <c r="AS12" s="221">
        <f t="shared" si="12"/>
        <v>0</v>
      </c>
      <c r="AT12" s="235">
        <v>0</v>
      </c>
      <c r="AU12" s="235"/>
      <c r="AV12" s="221">
        <f t="shared" si="13"/>
        <v>0</v>
      </c>
      <c r="AW12" s="235">
        <v>2</v>
      </c>
      <c r="AX12" s="235"/>
      <c r="AY12" s="221">
        <f t="shared" si="14"/>
        <v>2</v>
      </c>
      <c r="AZ12" s="235">
        <v>2</v>
      </c>
      <c r="BA12" s="235"/>
      <c r="BB12" s="221">
        <f t="shared" si="15"/>
        <v>2</v>
      </c>
      <c r="BC12" s="235">
        <v>0</v>
      </c>
      <c r="BD12" s="235"/>
      <c r="BE12" s="221">
        <f t="shared" si="16"/>
        <v>0</v>
      </c>
      <c r="BF12" s="221">
        <v>1</v>
      </c>
      <c r="BG12" s="221"/>
      <c r="BH12" s="221">
        <f t="shared" si="17"/>
        <v>1</v>
      </c>
      <c r="BI12" s="221">
        <v>2</v>
      </c>
      <c r="BJ12" s="221"/>
      <c r="BK12" s="221">
        <f t="shared" si="18"/>
        <v>2</v>
      </c>
      <c r="BL12" s="221">
        <v>0</v>
      </c>
      <c r="BM12" s="221"/>
      <c r="BN12" s="356">
        <f t="shared" si="19"/>
        <v>0</v>
      </c>
      <c r="BO12" s="363"/>
      <c r="BP12" s="363"/>
      <c r="BQ12" s="364">
        <f t="shared" si="20"/>
        <v>0</v>
      </c>
      <c r="BR12" s="363"/>
      <c r="BS12" s="363"/>
      <c r="BT12" s="364">
        <f t="shared" si="21"/>
        <v>0</v>
      </c>
      <c r="BU12" s="363"/>
      <c r="BV12" s="363"/>
      <c r="BW12" s="364">
        <f t="shared" si="22"/>
        <v>0</v>
      </c>
      <c r="BX12" s="363"/>
      <c r="BY12" s="363"/>
      <c r="BZ12" s="364">
        <f t="shared" si="23"/>
        <v>0</v>
      </c>
      <c r="CA12" s="365"/>
      <c r="CB12" s="365"/>
      <c r="CC12" s="364">
        <f t="shared" si="24"/>
        <v>0</v>
      </c>
      <c r="CD12" s="365"/>
      <c r="CE12" s="365"/>
      <c r="CF12" s="364">
        <f t="shared" si="25"/>
        <v>0</v>
      </c>
      <c r="CG12" s="365"/>
      <c r="CH12" s="365"/>
      <c r="CI12" s="366">
        <f t="shared" si="26"/>
        <v>0</v>
      </c>
      <c r="CJ12" s="381"/>
      <c r="CK12" s="156"/>
      <c r="CL12" s="338">
        <f t="shared" si="27"/>
        <v>0</v>
      </c>
      <c r="CM12" s="381"/>
      <c r="CN12" s="156"/>
      <c r="CO12" s="338">
        <f t="shared" si="28"/>
        <v>0</v>
      </c>
      <c r="CP12" s="358">
        <f t="shared" si="29"/>
        <v>3.31</v>
      </c>
      <c r="CQ12" s="236">
        <v>4.62</v>
      </c>
      <c r="CR12" s="237">
        <v>3.31</v>
      </c>
      <c r="CS12" s="223" t="str">
        <f t="shared" si="30"/>
        <v>Yếu</v>
      </c>
    </row>
    <row r="13" spans="1:97" s="51" customFormat="1" ht="25.5" customHeight="1">
      <c r="A13" s="260">
        <v>11</v>
      </c>
      <c r="B13" s="261" t="s">
        <v>266</v>
      </c>
      <c r="C13" s="262" t="s">
        <v>102</v>
      </c>
      <c r="D13" s="281" t="s">
        <v>100</v>
      </c>
      <c r="E13" s="261" t="s">
        <v>103</v>
      </c>
      <c r="F13" s="262" t="s">
        <v>53</v>
      </c>
      <c r="G13" s="232">
        <v>4</v>
      </c>
      <c r="H13" s="233">
        <v>8</v>
      </c>
      <c r="I13" s="221">
        <f t="shared" si="0"/>
        <v>8</v>
      </c>
      <c r="J13" s="233">
        <v>5</v>
      </c>
      <c r="K13" s="233"/>
      <c r="L13" s="221">
        <f t="shared" si="1"/>
        <v>5</v>
      </c>
      <c r="M13" s="233">
        <v>5</v>
      </c>
      <c r="N13" s="233"/>
      <c r="O13" s="221">
        <f t="shared" si="2"/>
        <v>5</v>
      </c>
      <c r="P13" s="233">
        <v>6</v>
      </c>
      <c r="Q13" s="233"/>
      <c r="R13" s="221">
        <f t="shared" si="3"/>
        <v>6</v>
      </c>
      <c r="S13" s="233">
        <v>6</v>
      </c>
      <c r="T13" s="233"/>
      <c r="U13" s="221">
        <f t="shared" si="4"/>
        <v>6</v>
      </c>
      <c r="V13" s="233">
        <v>8</v>
      </c>
      <c r="W13" s="233"/>
      <c r="X13" s="221">
        <f t="shared" si="5"/>
        <v>8</v>
      </c>
      <c r="Y13" s="234">
        <v>8</v>
      </c>
      <c r="Z13" s="234"/>
      <c r="AA13" s="221">
        <f t="shared" si="6"/>
        <v>8</v>
      </c>
      <c r="AB13" s="234">
        <v>2</v>
      </c>
      <c r="AC13" s="234">
        <v>5</v>
      </c>
      <c r="AD13" s="221">
        <f t="shared" si="7"/>
        <v>5</v>
      </c>
      <c r="AE13" s="234">
        <v>6</v>
      </c>
      <c r="AF13" s="234"/>
      <c r="AG13" s="221">
        <f t="shared" si="8"/>
        <v>6</v>
      </c>
      <c r="AH13" s="234">
        <v>3</v>
      </c>
      <c r="AI13" s="234">
        <v>6</v>
      </c>
      <c r="AJ13" s="221">
        <f t="shared" si="9"/>
        <v>6</v>
      </c>
      <c r="AK13" s="221">
        <v>5</v>
      </c>
      <c r="AL13" s="221"/>
      <c r="AM13" s="221">
        <f t="shared" si="10"/>
        <v>5</v>
      </c>
      <c r="AN13" s="221">
        <v>7</v>
      </c>
      <c r="AO13" s="221"/>
      <c r="AP13" s="221">
        <f t="shared" si="11"/>
        <v>7</v>
      </c>
      <c r="AQ13" s="234"/>
      <c r="AR13" s="234"/>
      <c r="AS13" s="221">
        <f t="shared" si="12"/>
        <v>0</v>
      </c>
      <c r="AT13" s="235">
        <v>9</v>
      </c>
      <c r="AU13" s="235"/>
      <c r="AV13" s="221">
        <f t="shared" si="13"/>
        <v>9</v>
      </c>
      <c r="AW13" s="235">
        <v>7</v>
      </c>
      <c r="AX13" s="235"/>
      <c r="AY13" s="221">
        <f t="shared" si="14"/>
        <v>7</v>
      </c>
      <c r="AZ13" s="235">
        <v>5</v>
      </c>
      <c r="BA13" s="235"/>
      <c r="BB13" s="221">
        <f t="shared" si="15"/>
        <v>5</v>
      </c>
      <c r="BC13" s="235">
        <v>7</v>
      </c>
      <c r="BD13" s="235"/>
      <c r="BE13" s="221">
        <f t="shared" si="16"/>
        <v>7</v>
      </c>
      <c r="BF13" s="221">
        <v>7</v>
      </c>
      <c r="BG13" s="221"/>
      <c r="BH13" s="221">
        <f t="shared" si="17"/>
        <v>7</v>
      </c>
      <c r="BI13" s="221">
        <v>5</v>
      </c>
      <c r="BJ13" s="221"/>
      <c r="BK13" s="221">
        <f t="shared" si="18"/>
        <v>5</v>
      </c>
      <c r="BL13" s="221">
        <v>5</v>
      </c>
      <c r="BM13" s="221"/>
      <c r="BN13" s="356">
        <f t="shared" si="19"/>
        <v>5</v>
      </c>
      <c r="BO13" s="363"/>
      <c r="BP13" s="363"/>
      <c r="BQ13" s="364">
        <f t="shared" si="20"/>
        <v>0</v>
      </c>
      <c r="BR13" s="363"/>
      <c r="BS13" s="363"/>
      <c r="BT13" s="364">
        <f t="shared" si="21"/>
        <v>0</v>
      </c>
      <c r="BU13" s="363"/>
      <c r="BV13" s="363"/>
      <c r="BW13" s="364">
        <f t="shared" si="22"/>
        <v>0</v>
      </c>
      <c r="BX13" s="363"/>
      <c r="BY13" s="363"/>
      <c r="BZ13" s="364">
        <f t="shared" si="23"/>
        <v>0</v>
      </c>
      <c r="CA13" s="365"/>
      <c r="CB13" s="365"/>
      <c r="CC13" s="364">
        <f t="shared" si="24"/>
        <v>0</v>
      </c>
      <c r="CD13" s="365"/>
      <c r="CE13" s="365"/>
      <c r="CF13" s="364">
        <f t="shared" si="25"/>
        <v>0</v>
      </c>
      <c r="CG13" s="365"/>
      <c r="CH13" s="365"/>
      <c r="CI13" s="366">
        <f t="shared" si="26"/>
        <v>0</v>
      </c>
      <c r="CJ13" s="381"/>
      <c r="CK13" s="156"/>
      <c r="CL13" s="338">
        <f t="shared" si="27"/>
        <v>0</v>
      </c>
      <c r="CM13" s="381"/>
      <c r="CN13" s="156"/>
      <c r="CO13" s="338">
        <f t="shared" si="28"/>
        <v>0</v>
      </c>
      <c r="CP13" s="358">
        <f t="shared" si="29"/>
        <v>4.51</v>
      </c>
      <c r="CQ13" s="236">
        <v>6.3</v>
      </c>
      <c r="CR13" s="237">
        <v>4.51</v>
      </c>
      <c r="CS13" s="223" t="str">
        <f t="shared" si="30"/>
        <v>TB.Khá</v>
      </c>
    </row>
    <row r="14" spans="1:97" s="51" customFormat="1" ht="25.5" customHeight="1">
      <c r="A14" s="260">
        <v>12</v>
      </c>
      <c r="B14" s="261" t="s">
        <v>267</v>
      </c>
      <c r="C14" s="262" t="s">
        <v>104</v>
      </c>
      <c r="D14" s="281" t="s">
        <v>105</v>
      </c>
      <c r="E14" s="261" t="s">
        <v>106</v>
      </c>
      <c r="F14" s="262" t="s">
        <v>41</v>
      </c>
      <c r="G14" s="232">
        <v>4</v>
      </c>
      <c r="H14" s="233">
        <v>9</v>
      </c>
      <c r="I14" s="221">
        <f t="shared" si="0"/>
        <v>9</v>
      </c>
      <c r="J14" s="233">
        <v>6</v>
      </c>
      <c r="K14" s="233"/>
      <c r="L14" s="221">
        <f t="shared" si="1"/>
        <v>6</v>
      </c>
      <c r="M14" s="233">
        <v>6</v>
      </c>
      <c r="N14" s="233"/>
      <c r="O14" s="221">
        <f t="shared" si="2"/>
        <v>6</v>
      </c>
      <c r="P14" s="233">
        <v>9</v>
      </c>
      <c r="Q14" s="233"/>
      <c r="R14" s="221">
        <f t="shared" si="3"/>
        <v>9</v>
      </c>
      <c r="S14" s="233">
        <v>8</v>
      </c>
      <c r="T14" s="233"/>
      <c r="U14" s="221">
        <f t="shared" si="4"/>
        <v>8</v>
      </c>
      <c r="V14" s="233">
        <v>7</v>
      </c>
      <c r="W14" s="233"/>
      <c r="X14" s="221">
        <f t="shared" si="5"/>
        <v>7</v>
      </c>
      <c r="Y14" s="234">
        <v>6</v>
      </c>
      <c r="Z14" s="234"/>
      <c r="AA14" s="221">
        <f t="shared" si="6"/>
        <v>6</v>
      </c>
      <c r="AB14" s="234">
        <v>5</v>
      </c>
      <c r="AC14" s="234"/>
      <c r="AD14" s="221">
        <f t="shared" si="7"/>
        <v>5</v>
      </c>
      <c r="AE14" s="234">
        <v>6</v>
      </c>
      <c r="AF14" s="234"/>
      <c r="AG14" s="221">
        <f t="shared" si="8"/>
        <v>6</v>
      </c>
      <c r="AH14" s="234">
        <v>6</v>
      </c>
      <c r="AI14" s="234"/>
      <c r="AJ14" s="221">
        <f t="shared" si="9"/>
        <v>6</v>
      </c>
      <c r="AK14" s="221">
        <v>8</v>
      </c>
      <c r="AL14" s="221"/>
      <c r="AM14" s="221">
        <f t="shared" si="10"/>
        <v>8</v>
      </c>
      <c r="AN14" s="221">
        <v>6</v>
      </c>
      <c r="AO14" s="221"/>
      <c r="AP14" s="221">
        <f t="shared" si="11"/>
        <v>6</v>
      </c>
      <c r="AQ14" s="234"/>
      <c r="AR14" s="234"/>
      <c r="AS14" s="221">
        <f t="shared" si="12"/>
        <v>0</v>
      </c>
      <c r="AT14" s="235">
        <v>8</v>
      </c>
      <c r="AU14" s="235"/>
      <c r="AV14" s="221">
        <f t="shared" si="13"/>
        <v>8</v>
      </c>
      <c r="AW14" s="235">
        <v>8</v>
      </c>
      <c r="AX14" s="235"/>
      <c r="AY14" s="221">
        <f t="shared" si="14"/>
        <v>8</v>
      </c>
      <c r="AZ14" s="235">
        <v>6</v>
      </c>
      <c r="BA14" s="235"/>
      <c r="BB14" s="221">
        <f t="shared" si="15"/>
        <v>6</v>
      </c>
      <c r="BC14" s="235">
        <v>7</v>
      </c>
      <c r="BD14" s="235"/>
      <c r="BE14" s="221">
        <f t="shared" si="16"/>
        <v>7</v>
      </c>
      <c r="BF14" s="221">
        <v>6</v>
      </c>
      <c r="BG14" s="221"/>
      <c r="BH14" s="221">
        <f t="shared" si="17"/>
        <v>6</v>
      </c>
      <c r="BI14" s="221">
        <v>6</v>
      </c>
      <c r="BJ14" s="221"/>
      <c r="BK14" s="221">
        <f t="shared" si="18"/>
        <v>6</v>
      </c>
      <c r="BL14" s="221">
        <v>3</v>
      </c>
      <c r="BM14" s="221"/>
      <c r="BN14" s="356">
        <f t="shared" si="19"/>
        <v>3</v>
      </c>
      <c r="BO14" s="363"/>
      <c r="BP14" s="363"/>
      <c r="BQ14" s="364">
        <f t="shared" si="20"/>
        <v>0</v>
      </c>
      <c r="BR14" s="363"/>
      <c r="BS14" s="363"/>
      <c r="BT14" s="364">
        <f t="shared" si="21"/>
        <v>0</v>
      </c>
      <c r="BU14" s="363"/>
      <c r="BV14" s="363"/>
      <c r="BW14" s="364">
        <f t="shared" si="22"/>
        <v>0</v>
      </c>
      <c r="BX14" s="363"/>
      <c r="BY14" s="363"/>
      <c r="BZ14" s="364">
        <f t="shared" si="23"/>
        <v>0</v>
      </c>
      <c r="CA14" s="365"/>
      <c r="CB14" s="365"/>
      <c r="CC14" s="364">
        <f t="shared" si="24"/>
        <v>0</v>
      </c>
      <c r="CD14" s="365"/>
      <c r="CE14" s="365"/>
      <c r="CF14" s="364">
        <f t="shared" si="25"/>
        <v>0</v>
      </c>
      <c r="CG14" s="365"/>
      <c r="CH14" s="365"/>
      <c r="CI14" s="366">
        <f t="shared" si="26"/>
        <v>0</v>
      </c>
      <c r="CJ14" s="381"/>
      <c r="CK14" s="156"/>
      <c r="CL14" s="338">
        <f t="shared" si="27"/>
        <v>0</v>
      </c>
      <c r="CM14" s="381"/>
      <c r="CN14" s="156"/>
      <c r="CO14" s="338">
        <f t="shared" si="28"/>
        <v>0</v>
      </c>
      <c r="CP14" s="358">
        <f t="shared" si="29"/>
        <v>4.91</v>
      </c>
      <c r="CQ14" s="236">
        <v>6.86</v>
      </c>
      <c r="CR14" s="237">
        <v>4.91</v>
      </c>
      <c r="CS14" s="223" t="str">
        <f t="shared" si="30"/>
        <v>TB.Khá</v>
      </c>
    </row>
    <row r="15" spans="1:97" s="51" customFormat="1" ht="25.5" customHeight="1">
      <c r="A15" s="257">
        <v>13</v>
      </c>
      <c r="B15" s="261" t="s">
        <v>268</v>
      </c>
      <c r="C15" s="262" t="s">
        <v>107</v>
      </c>
      <c r="D15" s="281" t="s">
        <v>46</v>
      </c>
      <c r="E15" s="261" t="s">
        <v>108</v>
      </c>
      <c r="F15" s="262" t="s">
        <v>21</v>
      </c>
      <c r="G15" s="232">
        <v>5</v>
      </c>
      <c r="H15" s="233"/>
      <c r="I15" s="221">
        <f t="shared" si="0"/>
        <v>5</v>
      </c>
      <c r="J15" s="233">
        <v>7</v>
      </c>
      <c r="K15" s="233"/>
      <c r="L15" s="221">
        <f t="shared" si="1"/>
        <v>7</v>
      </c>
      <c r="M15" s="233">
        <v>6</v>
      </c>
      <c r="N15" s="233"/>
      <c r="O15" s="221">
        <f t="shared" si="2"/>
        <v>6</v>
      </c>
      <c r="P15" s="233">
        <v>6</v>
      </c>
      <c r="Q15" s="233"/>
      <c r="R15" s="221">
        <f t="shared" si="3"/>
        <v>6</v>
      </c>
      <c r="S15" s="233">
        <v>5</v>
      </c>
      <c r="T15" s="233"/>
      <c r="U15" s="221">
        <f t="shared" si="4"/>
        <v>5</v>
      </c>
      <c r="V15" s="233">
        <v>6</v>
      </c>
      <c r="W15" s="233"/>
      <c r="X15" s="221">
        <f t="shared" si="5"/>
        <v>6</v>
      </c>
      <c r="Y15" s="234">
        <v>5</v>
      </c>
      <c r="Z15" s="234"/>
      <c r="AA15" s="221">
        <f t="shared" si="6"/>
        <v>5</v>
      </c>
      <c r="AB15" s="234">
        <v>5</v>
      </c>
      <c r="AC15" s="234"/>
      <c r="AD15" s="221">
        <f t="shared" si="7"/>
        <v>5</v>
      </c>
      <c r="AE15" s="234">
        <v>6</v>
      </c>
      <c r="AF15" s="234"/>
      <c r="AG15" s="221">
        <f t="shared" si="8"/>
        <v>6</v>
      </c>
      <c r="AH15" s="234">
        <v>5</v>
      </c>
      <c r="AI15" s="234"/>
      <c r="AJ15" s="221">
        <f t="shared" si="9"/>
        <v>5</v>
      </c>
      <c r="AK15" s="221">
        <v>8</v>
      </c>
      <c r="AL15" s="221"/>
      <c r="AM15" s="221">
        <f t="shared" si="10"/>
        <v>8</v>
      </c>
      <c r="AN15" s="221">
        <v>7</v>
      </c>
      <c r="AO15" s="221"/>
      <c r="AP15" s="221">
        <f t="shared" si="11"/>
        <v>7</v>
      </c>
      <c r="AQ15" s="234"/>
      <c r="AR15" s="234"/>
      <c r="AS15" s="221">
        <f t="shared" si="12"/>
        <v>0</v>
      </c>
      <c r="AT15" s="235">
        <v>9</v>
      </c>
      <c r="AU15" s="235"/>
      <c r="AV15" s="221">
        <f t="shared" si="13"/>
        <v>9</v>
      </c>
      <c r="AW15" s="235">
        <v>7</v>
      </c>
      <c r="AX15" s="235"/>
      <c r="AY15" s="221">
        <f t="shared" si="14"/>
        <v>7</v>
      </c>
      <c r="AZ15" s="235">
        <v>5</v>
      </c>
      <c r="BA15" s="235"/>
      <c r="BB15" s="221">
        <f t="shared" si="15"/>
        <v>5</v>
      </c>
      <c r="BC15" s="235">
        <v>7</v>
      </c>
      <c r="BD15" s="235"/>
      <c r="BE15" s="221">
        <f t="shared" si="16"/>
        <v>7</v>
      </c>
      <c r="BF15" s="221">
        <v>8</v>
      </c>
      <c r="BG15" s="221"/>
      <c r="BH15" s="221">
        <f t="shared" si="17"/>
        <v>8</v>
      </c>
      <c r="BI15" s="221">
        <v>6</v>
      </c>
      <c r="BJ15" s="221"/>
      <c r="BK15" s="221">
        <f t="shared" si="18"/>
        <v>6</v>
      </c>
      <c r="BL15" s="221">
        <v>3</v>
      </c>
      <c r="BM15" s="221"/>
      <c r="BN15" s="356">
        <f t="shared" si="19"/>
        <v>3</v>
      </c>
      <c r="BO15" s="363"/>
      <c r="BP15" s="363"/>
      <c r="BQ15" s="364">
        <f t="shared" si="20"/>
        <v>0</v>
      </c>
      <c r="BR15" s="363"/>
      <c r="BS15" s="363"/>
      <c r="BT15" s="364">
        <f t="shared" si="21"/>
        <v>0</v>
      </c>
      <c r="BU15" s="363"/>
      <c r="BV15" s="363"/>
      <c r="BW15" s="364">
        <f t="shared" si="22"/>
        <v>0</v>
      </c>
      <c r="BX15" s="363"/>
      <c r="BY15" s="363"/>
      <c r="BZ15" s="364">
        <f t="shared" si="23"/>
        <v>0</v>
      </c>
      <c r="CA15" s="365"/>
      <c r="CB15" s="365"/>
      <c r="CC15" s="364">
        <f t="shared" si="24"/>
        <v>0</v>
      </c>
      <c r="CD15" s="365"/>
      <c r="CE15" s="365"/>
      <c r="CF15" s="364">
        <f t="shared" si="25"/>
        <v>0</v>
      </c>
      <c r="CG15" s="365"/>
      <c r="CH15" s="365"/>
      <c r="CI15" s="366">
        <f t="shared" si="26"/>
        <v>0</v>
      </c>
      <c r="CJ15" s="381"/>
      <c r="CK15" s="156"/>
      <c r="CL15" s="338">
        <f t="shared" si="27"/>
        <v>0</v>
      </c>
      <c r="CM15" s="381"/>
      <c r="CN15" s="156"/>
      <c r="CO15" s="338">
        <f t="shared" si="28"/>
        <v>0</v>
      </c>
      <c r="CP15" s="358">
        <f t="shared" si="29"/>
        <v>4.35</v>
      </c>
      <c r="CQ15" s="236">
        <v>6.08</v>
      </c>
      <c r="CR15" s="237">
        <v>4.35</v>
      </c>
      <c r="CS15" s="223" t="str">
        <f t="shared" si="30"/>
        <v>TB.Khá</v>
      </c>
    </row>
    <row r="16" spans="1:97" s="51" customFormat="1" ht="25.5" customHeight="1">
      <c r="A16" s="260">
        <v>14</v>
      </c>
      <c r="B16" s="261" t="s">
        <v>269</v>
      </c>
      <c r="C16" s="262" t="s">
        <v>47</v>
      </c>
      <c r="D16" s="281" t="s">
        <v>46</v>
      </c>
      <c r="E16" s="261" t="s">
        <v>109</v>
      </c>
      <c r="F16" s="262" t="s">
        <v>58</v>
      </c>
      <c r="G16" s="232">
        <v>5</v>
      </c>
      <c r="H16" s="233"/>
      <c r="I16" s="221">
        <f t="shared" si="0"/>
        <v>5</v>
      </c>
      <c r="J16" s="233">
        <v>6</v>
      </c>
      <c r="K16" s="233"/>
      <c r="L16" s="221">
        <f t="shared" si="1"/>
        <v>6</v>
      </c>
      <c r="M16" s="233">
        <v>4</v>
      </c>
      <c r="N16" s="233">
        <v>5</v>
      </c>
      <c r="O16" s="221">
        <f t="shared" si="2"/>
        <v>5</v>
      </c>
      <c r="P16" s="233">
        <v>6</v>
      </c>
      <c r="Q16" s="233"/>
      <c r="R16" s="221">
        <f t="shared" si="3"/>
        <v>6</v>
      </c>
      <c r="S16" s="233">
        <v>3</v>
      </c>
      <c r="T16" s="233">
        <v>5</v>
      </c>
      <c r="U16" s="221">
        <f t="shared" si="4"/>
        <v>5</v>
      </c>
      <c r="V16" s="233">
        <v>6</v>
      </c>
      <c r="W16" s="233"/>
      <c r="X16" s="221">
        <f t="shared" si="5"/>
        <v>6</v>
      </c>
      <c r="Y16" s="234">
        <v>5</v>
      </c>
      <c r="Z16" s="234"/>
      <c r="AA16" s="221">
        <f t="shared" si="6"/>
        <v>5</v>
      </c>
      <c r="AB16" s="234">
        <v>3</v>
      </c>
      <c r="AC16" s="234">
        <v>5</v>
      </c>
      <c r="AD16" s="221">
        <f t="shared" si="7"/>
        <v>5</v>
      </c>
      <c r="AE16" s="234">
        <v>6</v>
      </c>
      <c r="AF16" s="234"/>
      <c r="AG16" s="221">
        <f t="shared" si="8"/>
        <v>6</v>
      </c>
      <c r="AH16" s="234">
        <v>3</v>
      </c>
      <c r="AI16" s="234">
        <v>4</v>
      </c>
      <c r="AJ16" s="221">
        <f t="shared" si="9"/>
        <v>4</v>
      </c>
      <c r="AK16" s="221">
        <v>6</v>
      </c>
      <c r="AL16" s="221"/>
      <c r="AM16" s="221">
        <f t="shared" si="10"/>
        <v>6</v>
      </c>
      <c r="AN16" s="221">
        <v>9</v>
      </c>
      <c r="AO16" s="221"/>
      <c r="AP16" s="221">
        <f t="shared" si="11"/>
        <v>9</v>
      </c>
      <c r="AQ16" s="234"/>
      <c r="AR16" s="234"/>
      <c r="AS16" s="221">
        <f t="shared" si="12"/>
        <v>0</v>
      </c>
      <c r="AT16" s="235">
        <v>6</v>
      </c>
      <c r="AU16" s="235"/>
      <c r="AV16" s="221">
        <f t="shared" si="13"/>
        <v>6</v>
      </c>
      <c r="AW16" s="235">
        <v>6</v>
      </c>
      <c r="AX16" s="235"/>
      <c r="AY16" s="221">
        <f t="shared" si="14"/>
        <v>6</v>
      </c>
      <c r="AZ16" s="235">
        <v>3</v>
      </c>
      <c r="BA16" s="235">
        <v>6</v>
      </c>
      <c r="BB16" s="221">
        <f t="shared" si="15"/>
        <v>6</v>
      </c>
      <c r="BC16" s="235">
        <v>7</v>
      </c>
      <c r="BD16" s="235"/>
      <c r="BE16" s="221">
        <f t="shared" si="16"/>
        <v>7</v>
      </c>
      <c r="BF16" s="221">
        <v>5</v>
      </c>
      <c r="BG16" s="221"/>
      <c r="BH16" s="221">
        <f t="shared" si="17"/>
        <v>5</v>
      </c>
      <c r="BI16" s="221">
        <v>3</v>
      </c>
      <c r="BJ16" s="221"/>
      <c r="BK16" s="221">
        <f t="shared" si="18"/>
        <v>3</v>
      </c>
      <c r="BL16" s="221">
        <v>8</v>
      </c>
      <c r="BM16" s="221"/>
      <c r="BN16" s="356">
        <f t="shared" si="19"/>
        <v>8</v>
      </c>
      <c r="BO16" s="363"/>
      <c r="BP16" s="363"/>
      <c r="BQ16" s="364">
        <f t="shared" si="20"/>
        <v>0</v>
      </c>
      <c r="BR16" s="363"/>
      <c r="BS16" s="363"/>
      <c r="BT16" s="364">
        <f t="shared" si="21"/>
        <v>0</v>
      </c>
      <c r="BU16" s="363"/>
      <c r="BV16" s="363"/>
      <c r="BW16" s="364">
        <f t="shared" si="22"/>
        <v>0</v>
      </c>
      <c r="BX16" s="363"/>
      <c r="BY16" s="363"/>
      <c r="BZ16" s="364">
        <f t="shared" si="23"/>
        <v>0</v>
      </c>
      <c r="CA16" s="365"/>
      <c r="CB16" s="365"/>
      <c r="CC16" s="364">
        <f t="shared" si="24"/>
        <v>0</v>
      </c>
      <c r="CD16" s="365"/>
      <c r="CE16" s="365"/>
      <c r="CF16" s="364">
        <f t="shared" si="25"/>
        <v>0</v>
      </c>
      <c r="CG16" s="365"/>
      <c r="CH16" s="365"/>
      <c r="CI16" s="366">
        <f t="shared" si="26"/>
        <v>0</v>
      </c>
      <c r="CJ16" s="381"/>
      <c r="CK16" s="156"/>
      <c r="CL16" s="338">
        <f t="shared" si="27"/>
        <v>0</v>
      </c>
      <c r="CM16" s="381"/>
      <c r="CN16" s="156"/>
      <c r="CO16" s="338">
        <f t="shared" si="28"/>
        <v>0</v>
      </c>
      <c r="CP16" s="358">
        <f t="shared" si="29"/>
        <v>3.83</v>
      </c>
      <c r="CQ16" s="236">
        <v>5.35</v>
      </c>
      <c r="CR16" s="237">
        <v>3.83</v>
      </c>
      <c r="CS16" s="223" t="str">
        <f t="shared" si="30"/>
        <v>Trung Bình</v>
      </c>
    </row>
    <row r="17" spans="1:97" s="51" customFormat="1" ht="25.5" customHeight="1">
      <c r="A17" s="260">
        <v>15</v>
      </c>
      <c r="B17" s="261" t="s">
        <v>270</v>
      </c>
      <c r="C17" s="262" t="s">
        <v>110</v>
      </c>
      <c r="D17" s="281" t="s">
        <v>111</v>
      </c>
      <c r="E17" s="261" t="s">
        <v>112</v>
      </c>
      <c r="F17" s="262" t="s">
        <v>2</v>
      </c>
      <c r="G17" s="232">
        <v>4</v>
      </c>
      <c r="H17" s="233">
        <v>8</v>
      </c>
      <c r="I17" s="221">
        <f t="shared" si="0"/>
        <v>8</v>
      </c>
      <c r="J17" s="233">
        <v>5</v>
      </c>
      <c r="K17" s="233"/>
      <c r="L17" s="221">
        <f t="shared" si="1"/>
        <v>5</v>
      </c>
      <c r="M17" s="233">
        <v>5</v>
      </c>
      <c r="N17" s="233"/>
      <c r="O17" s="221">
        <f t="shared" si="2"/>
        <v>5</v>
      </c>
      <c r="P17" s="233">
        <v>5</v>
      </c>
      <c r="Q17" s="233"/>
      <c r="R17" s="221">
        <f t="shared" si="3"/>
        <v>5</v>
      </c>
      <c r="S17" s="233">
        <v>4</v>
      </c>
      <c r="T17" s="233">
        <v>6</v>
      </c>
      <c r="U17" s="221">
        <f t="shared" si="4"/>
        <v>6</v>
      </c>
      <c r="V17" s="233">
        <v>8</v>
      </c>
      <c r="W17" s="233"/>
      <c r="X17" s="221">
        <f t="shared" si="5"/>
        <v>8</v>
      </c>
      <c r="Y17" s="234">
        <v>9</v>
      </c>
      <c r="Z17" s="234"/>
      <c r="AA17" s="221">
        <f t="shared" si="6"/>
        <v>9</v>
      </c>
      <c r="AB17" s="234">
        <v>2</v>
      </c>
      <c r="AC17" s="234">
        <v>5</v>
      </c>
      <c r="AD17" s="221">
        <f t="shared" si="7"/>
        <v>5</v>
      </c>
      <c r="AE17" s="234">
        <v>4</v>
      </c>
      <c r="AF17" s="234">
        <v>6</v>
      </c>
      <c r="AG17" s="221">
        <f t="shared" si="8"/>
        <v>6</v>
      </c>
      <c r="AH17" s="234"/>
      <c r="AI17" s="234"/>
      <c r="AJ17" s="221">
        <f t="shared" si="9"/>
        <v>0</v>
      </c>
      <c r="AK17" s="221">
        <v>5</v>
      </c>
      <c r="AL17" s="221"/>
      <c r="AM17" s="221">
        <f t="shared" si="10"/>
        <v>5</v>
      </c>
      <c r="AN17" s="221">
        <v>5</v>
      </c>
      <c r="AO17" s="221"/>
      <c r="AP17" s="221">
        <f t="shared" si="11"/>
        <v>5</v>
      </c>
      <c r="AQ17" s="234"/>
      <c r="AR17" s="234"/>
      <c r="AS17" s="221">
        <f t="shared" si="12"/>
        <v>0</v>
      </c>
      <c r="AT17" s="235">
        <v>9</v>
      </c>
      <c r="AU17" s="235"/>
      <c r="AV17" s="221">
        <f t="shared" si="13"/>
        <v>9</v>
      </c>
      <c r="AW17" s="235">
        <v>7</v>
      </c>
      <c r="AX17" s="235"/>
      <c r="AY17" s="221">
        <f t="shared" si="14"/>
        <v>7</v>
      </c>
      <c r="AZ17" s="235">
        <v>4</v>
      </c>
      <c r="BA17" s="235">
        <v>6</v>
      </c>
      <c r="BB17" s="221">
        <f t="shared" si="15"/>
        <v>6</v>
      </c>
      <c r="BC17" s="235">
        <v>7</v>
      </c>
      <c r="BD17" s="235"/>
      <c r="BE17" s="221">
        <f t="shared" si="16"/>
        <v>7</v>
      </c>
      <c r="BF17" s="221">
        <v>7</v>
      </c>
      <c r="BG17" s="221"/>
      <c r="BH17" s="221">
        <f t="shared" si="17"/>
        <v>7</v>
      </c>
      <c r="BI17" s="221">
        <v>5</v>
      </c>
      <c r="BJ17" s="221"/>
      <c r="BK17" s="221">
        <f t="shared" si="18"/>
        <v>5</v>
      </c>
      <c r="BL17" s="221">
        <v>7</v>
      </c>
      <c r="BM17" s="221"/>
      <c r="BN17" s="356">
        <f t="shared" si="19"/>
        <v>7</v>
      </c>
      <c r="BO17" s="363"/>
      <c r="BP17" s="363"/>
      <c r="BQ17" s="364">
        <f t="shared" si="20"/>
        <v>0</v>
      </c>
      <c r="BR17" s="363"/>
      <c r="BS17" s="363"/>
      <c r="BT17" s="364">
        <f t="shared" si="21"/>
        <v>0</v>
      </c>
      <c r="BU17" s="363"/>
      <c r="BV17" s="363"/>
      <c r="BW17" s="364">
        <f t="shared" si="22"/>
        <v>0</v>
      </c>
      <c r="BX17" s="363"/>
      <c r="BY17" s="363"/>
      <c r="BZ17" s="364">
        <f t="shared" si="23"/>
        <v>0</v>
      </c>
      <c r="CA17" s="365"/>
      <c r="CB17" s="365"/>
      <c r="CC17" s="364">
        <f t="shared" si="24"/>
        <v>0</v>
      </c>
      <c r="CD17" s="365"/>
      <c r="CE17" s="365"/>
      <c r="CF17" s="364">
        <f t="shared" si="25"/>
        <v>0</v>
      </c>
      <c r="CG17" s="365"/>
      <c r="CH17" s="365"/>
      <c r="CI17" s="366">
        <f t="shared" si="26"/>
        <v>0</v>
      </c>
      <c r="CJ17" s="381"/>
      <c r="CK17" s="156"/>
      <c r="CL17" s="338">
        <f t="shared" si="27"/>
        <v>0</v>
      </c>
      <c r="CM17" s="381"/>
      <c r="CN17" s="156"/>
      <c r="CO17" s="338">
        <f t="shared" si="28"/>
        <v>0</v>
      </c>
      <c r="CP17" s="358">
        <f t="shared" si="29"/>
        <v>4.24</v>
      </c>
      <c r="CQ17" s="236">
        <v>5.92</v>
      </c>
      <c r="CR17" s="237">
        <v>4.24</v>
      </c>
      <c r="CS17" s="223" t="str">
        <f t="shared" si="30"/>
        <v>Trung Bình</v>
      </c>
    </row>
    <row r="18" spans="1:97" s="51" customFormat="1" ht="25.5" customHeight="1">
      <c r="A18" s="257">
        <v>16</v>
      </c>
      <c r="B18" s="261" t="s">
        <v>271</v>
      </c>
      <c r="C18" s="262" t="s">
        <v>113</v>
      </c>
      <c r="D18" s="281" t="s">
        <v>111</v>
      </c>
      <c r="E18" s="261" t="s">
        <v>63</v>
      </c>
      <c r="F18" s="262" t="s">
        <v>53</v>
      </c>
      <c r="G18" s="232">
        <v>6</v>
      </c>
      <c r="H18" s="233"/>
      <c r="I18" s="221">
        <f t="shared" si="0"/>
        <v>6</v>
      </c>
      <c r="J18" s="233">
        <v>4</v>
      </c>
      <c r="K18" s="233">
        <v>5</v>
      </c>
      <c r="L18" s="221">
        <f t="shared" si="1"/>
        <v>5</v>
      </c>
      <c r="M18" s="233">
        <v>4</v>
      </c>
      <c r="N18" s="233">
        <v>4</v>
      </c>
      <c r="O18" s="221">
        <f t="shared" si="2"/>
        <v>4</v>
      </c>
      <c r="P18" s="233">
        <v>6</v>
      </c>
      <c r="Q18" s="233"/>
      <c r="R18" s="221">
        <f t="shared" si="3"/>
        <v>6</v>
      </c>
      <c r="S18" s="233">
        <v>3</v>
      </c>
      <c r="T18" s="233">
        <v>5</v>
      </c>
      <c r="U18" s="221">
        <f t="shared" si="4"/>
        <v>5</v>
      </c>
      <c r="V18" s="233">
        <v>5</v>
      </c>
      <c r="W18" s="233"/>
      <c r="X18" s="221">
        <f t="shared" si="5"/>
        <v>5</v>
      </c>
      <c r="Y18" s="234">
        <v>4</v>
      </c>
      <c r="Z18" s="234">
        <v>8</v>
      </c>
      <c r="AA18" s="221">
        <f t="shared" si="6"/>
        <v>8</v>
      </c>
      <c r="AB18" s="234"/>
      <c r="AC18" s="234"/>
      <c r="AD18" s="221">
        <f t="shared" si="7"/>
        <v>0</v>
      </c>
      <c r="AE18" s="234">
        <v>5</v>
      </c>
      <c r="AF18" s="234"/>
      <c r="AG18" s="221">
        <f t="shared" si="8"/>
        <v>5</v>
      </c>
      <c r="AH18" s="234">
        <v>3</v>
      </c>
      <c r="AI18" s="234">
        <v>5</v>
      </c>
      <c r="AJ18" s="221">
        <f t="shared" si="9"/>
        <v>5</v>
      </c>
      <c r="AK18" s="221"/>
      <c r="AL18" s="221"/>
      <c r="AM18" s="221">
        <f t="shared" si="10"/>
        <v>0</v>
      </c>
      <c r="AN18" s="221">
        <v>0</v>
      </c>
      <c r="AO18" s="221"/>
      <c r="AP18" s="221">
        <f t="shared" si="11"/>
        <v>0</v>
      </c>
      <c r="AQ18" s="234"/>
      <c r="AR18" s="234"/>
      <c r="AS18" s="221">
        <f t="shared" si="12"/>
        <v>0</v>
      </c>
      <c r="AT18" s="235">
        <v>9</v>
      </c>
      <c r="AU18" s="235"/>
      <c r="AV18" s="221">
        <f t="shared" si="13"/>
        <v>9</v>
      </c>
      <c r="AW18" s="235">
        <v>7</v>
      </c>
      <c r="AX18" s="235"/>
      <c r="AY18" s="221">
        <f t="shared" si="14"/>
        <v>7</v>
      </c>
      <c r="AZ18" s="235">
        <v>3</v>
      </c>
      <c r="BA18" s="235"/>
      <c r="BB18" s="221">
        <f t="shared" si="15"/>
        <v>3</v>
      </c>
      <c r="BC18" s="235">
        <v>0</v>
      </c>
      <c r="BD18" s="235"/>
      <c r="BE18" s="221">
        <f t="shared" si="16"/>
        <v>0</v>
      </c>
      <c r="BF18" s="221">
        <v>5</v>
      </c>
      <c r="BG18" s="221"/>
      <c r="BH18" s="221">
        <f t="shared" si="17"/>
        <v>5</v>
      </c>
      <c r="BI18" s="221">
        <v>2</v>
      </c>
      <c r="BJ18" s="221"/>
      <c r="BK18" s="221">
        <f t="shared" si="18"/>
        <v>2</v>
      </c>
      <c r="BL18" s="221">
        <v>3</v>
      </c>
      <c r="BM18" s="221"/>
      <c r="BN18" s="356">
        <f t="shared" si="19"/>
        <v>3</v>
      </c>
      <c r="BO18" s="363"/>
      <c r="BP18" s="363"/>
      <c r="BQ18" s="364">
        <f t="shared" si="20"/>
        <v>0</v>
      </c>
      <c r="BR18" s="363"/>
      <c r="BS18" s="363"/>
      <c r="BT18" s="364">
        <f t="shared" si="21"/>
        <v>0</v>
      </c>
      <c r="BU18" s="363"/>
      <c r="BV18" s="363"/>
      <c r="BW18" s="364">
        <f t="shared" si="22"/>
        <v>0</v>
      </c>
      <c r="BX18" s="363"/>
      <c r="BY18" s="363"/>
      <c r="BZ18" s="364">
        <f t="shared" si="23"/>
        <v>0</v>
      </c>
      <c r="CA18" s="365"/>
      <c r="CB18" s="365"/>
      <c r="CC18" s="364">
        <f t="shared" si="24"/>
        <v>0</v>
      </c>
      <c r="CD18" s="365"/>
      <c r="CE18" s="365"/>
      <c r="CF18" s="364">
        <f t="shared" si="25"/>
        <v>0</v>
      </c>
      <c r="CG18" s="365"/>
      <c r="CH18" s="365"/>
      <c r="CI18" s="366">
        <f t="shared" si="26"/>
        <v>0</v>
      </c>
      <c r="CJ18" s="381"/>
      <c r="CK18" s="156"/>
      <c r="CL18" s="338">
        <f t="shared" si="27"/>
        <v>0</v>
      </c>
      <c r="CM18" s="381"/>
      <c r="CN18" s="156"/>
      <c r="CO18" s="338">
        <f t="shared" si="28"/>
        <v>0</v>
      </c>
      <c r="CP18" s="358">
        <f t="shared" si="29"/>
        <v>3.27</v>
      </c>
      <c r="CQ18" s="236">
        <v>4.57</v>
      </c>
      <c r="CR18" s="237">
        <v>3.27</v>
      </c>
      <c r="CS18" s="223" t="str">
        <f t="shared" si="30"/>
        <v>Yếu</v>
      </c>
    </row>
    <row r="19" spans="1:97" s="51" customFormat="1" ht="25.5" customHeight="1">
      <c r="A19" s="260">
        <v>17</v>
      </c>
      <c r="B19" s="261" t="s">
        <v>272</v>
      </c>
      <c r="C19" s="262" t="s">
        <v>104</v>
      </c>
      <c r="D19" s="281" t="s">
        <v>111</v>
      </c>
      <c r="E19" s="261" t="s">
        <v>114</v>
      </c>
      <c r="F19" s="262" t="s">
        <v>67</v>
      </c>
      <c r="G19" s="232">
        <v>4</v>
      </c>
      <c r="H19" s="233">
        <v>8</v>
      </c>
      <c r="I19" s="221">
        <f t="shared" si="0"/>
        <v>8</v>
      </c>
      <c r="J19" s="233">
        <v>5</v>
      </c>
      <c r="K19" s="233"/>
      <c r="L19" s="221">
        <f t="shared" si="1"/>
        <v>5</v>
      </c>
      <c r="M19" s="233">
        <v>8</v>
      </c>
      <c r="N19" s="233"/>
      <c r="O19" s="221">
        <f t="shared" si="2"/>
        <v>8</v>
      </c>
      <c r="P19" s="233">
        <v>9</v>
      </c>
      <c r="Q19" s="233"/>
      <c r="R19" s="221">
        <f t="shared" si="3"/>
        <v>9</v>
      </c>
      <c r="S19" s="233">
        <v>6</v>
      </c>
      <c r="T19" s="233"/>
      <c r="U19" s="221">
        <f t="shared" si="4"/>
        <v>6</v>
      </c>
      <c r="V19" s="233">
        <v>8</v>
      </c>
      <c r="W19" s="233"/>
      <c r="X19" s="221">
        <f t="shared" si="5"/>
        <v>8</v>
      </c>
      <c r="Y19" s="234">
        <v>7</v>
      </c>
      <c r="Z19" s="234"/>
      <c r="AA19" s="221">
        <f t="shared" si="6"/>
        <v>7</v>
      </c>
      <c r="AB19" s="234">
        <v>4</v>
      </c>
      <c r="AC19" s="234">
        <v>7</v>
      </c>
      <c r="AD19" s="221">
        <f t="shared" si="7"/>
        <v>7</v>
      </c>
      <c r="AE19" s="234">
        <v>4</v>
      </c>
      <c r="AF19" s="234">
        <v>5</v>
      </c>
      <c r="AG19" s="221">
        <f t="shared" si="8"/>
        <v>5</v>
      </c>
      <c r="AH19" s="234">
        <v>5</v>
      </c>
      <c r="AI19" s="234"/>
      <c r="AJ19" s="221">
        <f t="shared" si="9"/>
        <v>5</v>
      </c>
      <c r="AK19" s="221">
        <v>7</v>
      </c>
      <c r="AL19" s="221"/>
      <c r="AM19" s="221">
        <f t="shared" si="10"/>
        <v>7</v>
      </c>
      <c r="AN19" s="221">
        <v>5</v>
      </c>
      <c r="AO19" s="221"/>
      <c r="AP19" s="221">
        <f t="shared" si="11"/>
        <v>5</v>
      </c>
      <c r="AQ19" s="234"/>
      <c r="AR19" s="234"/>
      <c r="AS19" s="221">
        <f t="shared" si="12"/>
        <v>0</v>
      </c>
      <c r="AT19" s="235">
        <v>9</v>
      </c>
      <c r="AU19" s="235"/>
      <c r="AV19" s="221">
        <f t="shared" si="13"/>
        <v>9</v>
      </c>
      <c r="AW19" s="235">
        <v>7</v>
      </c>
      <c r="AX19" s="235"/>
      <c r="AY19" s="221">
        <f t="shared" si="14"/>
        <v>7</v>
      </c>
      <c r="AZ19" s="235">
        <v>4</v>
      </c>
      <c r="BA19" s="235">
        <v>6</v>
      </c>
      <c r="BB19" s="221">
        <f t="shared" si="15"/>
        <v>6</v>
      </c>
      <c r="BC19" s="235">
        <v>5</v>
      </c>
      <c r="BD19" s="235"/>
      <c r="BE19" s="221">
        <f t="shared" si="16"/>
        <v>5</v>
      </c>
      <c r="BF19" s="221">
        <v>7</v>
      </c>
      <c r="BG19" s="221"/>
      <c r="BH19" s="221">
        <f t="shared" si="17"/>
        <v>7</v>
      </c>
      <c r="BI19" s="221">
        <v>5</v>
      </c>
      <c r="BJ19" s="221"/>
      <c r="BK19" s="221">
        <f t="shared" si="18"/>
        <v>5</v>
      </c>
      <c r="BL19" s="221">
        <v>1</v>
      </c>
      <c r="BM19" s="221"/>
      <c r="BN19" s="356">
        <f t="shared" si="19"/>
        <v>1</v>
      </c>
      <c r="BO19" s="363"/>
      <c r="BP19" s="363"/>
      <c r="BQ19" s="364">
        <f t="shared" si="20"/>
        <v>0</v>
      </c>
      <c r="BR19" s="363"/>
      <c r="BS19" s="363"/>
      <c r="BT19" s="364">
        <f t="shared" si="21"/>
        <v>0</v>
      </c>
      <c r="BU19" s="363"/>
      <c r="BV19" s="363"/>
      <c r="BW19" s="364">
        <f t="shared" si="22"/>
        <v>0</v>
      </c>
      <c r="BX19" s="363"/>
      <c r="BY19" s="363"/>
      <c r="BZ19" s="364">
        <f t="shared" si="23"/>
        <v>0</v>
      </c>
      <c r="CA19" s="365"/>
      <c r="CB19" s="365"/>
      <c r="CC19" s="364">
        <f t="shared" si="24"/>
        <v>0</v>
      </c>
      <c r="CD19" s="365"/>
      <c r="CE19" s="365"/>
      <c r="CF19" s="364">
        <f t="shared" si="25"/>
        <v>0</v>
      </c>
      <c r="CG19" s="365"/>
      <c r="CH19" s="365"/>
      <c r="CI19" s="366">
        <f t="shared" si="26"/>
        <v>0</v>
      </c>
      <c r="CJ19" s="381"/>
      <c r="CK19" s="156"/>
      <c r="CL19" s="338">
        <f t="shared" si="27"/>
        <v>0</v>
      </c>
      <c r="CM19" s="381"/>
      <c r="CN19" s="156"/>
      <c r="CO19" s="338">
        <f t="shared" si="28"/>
        <v>0</v>
      </c>
      <c r="CP19" s="358">
        <f t="shared" si="29"/>
        <v>4.76</v>
      </c>
      <c r="CQ19" s="236">
        <v>6.65</v>
      </c>
      <c r="CR19" s="237">
        <v>4.76</v>
      </c>
      <c r="CS19" s="223" t="str">
        <f t="shared" si="30"/>
        <v>TB.Khá</v>
      </c>
    </row>
    <row r="20" spans="1:97" s="51" customFormat="1" ht="25.5" customHeight="1">
      <c r="A20" s="260">
        <v>18</v>
      </c>
      <c r="B20" s="261" t="s">
        <v>273</v>
      </c>
      <c r="C20" s="262" t="s">
        <v>115</v>
      </c>
      <c r="D20" s="281" t="s">
        <v>116</v>
      </c>
      <c r="E20" s="261" t="s">
        <v>117</v>
      </c>
      <c r="F20" s="262" t="s">
        <v>5</v>
      </c>
      <c r="G20" s="232">
        <v>6</v>
      </c>
      <c r="H20" s="233"/>
      <c r="I20" s="221">
        <f t="shared" si="0"/>
        <v>6</v>
      </c>
      <c r="J20" s="233">
        <v>6</v>
      </c>
      <c r="K20" s="233"/>
      <c r="L20" s="221">
        <f t="shared" si="1"/>
        <v>6</v>
      </c>
      <c r="M20" s="233">
        <v>5</v>
      </c>
      <c r="N20" s="233"/>
      <c r="O20" s="221">
        <f t="shared" si="2"/>
        <v>5</v>
      </c>
      <c r="P20" s="233">
        <v>9</v>
      </c>
      <c r="Q20" s="233"/>
      <c r="R20" s="221">
        <f t="shared" si="3"/>
        <v>9</v>
      </c>
      <c r="S20" s="233">
        <v>5</v>
      </c>
      <c r="T20" s="233"/>
      <c r="U20" s="221">
        <f t="shared" si="4"/>
        <v>5</v>
      </c>
      <c r="V20" s="233">
        <v>6</v>
      </c>
      <c r="W20" s="233"/>
      <c r="X20" s="221">
        <f t="shared" si="5"/>
        <v>6</v>
      </c>
      <c r="Y20" s="234">
        <v>6</v>
      </c>
      <c r="Z20" s="234"/>
      <c r="AA20" s="221">
        <f t="shared" si="6"/>
        <v>6</v>
      </c>
      <c r="AB20" s="234">
        <v>5</v>
      </c>
      <c r="AC20" s="234"/>
      <c r="AD20" s="221">
        <f t="shared" si="7"/>
        <v>5</v>
      </c>
      <c r="AE20" s="234">
        <v>6</v>
      </c>
      <c r="AF20" s="234"/>
      <c r="AG20" s="221">
        <f t="shared" si="8"/>
        <v>6</v>
      </c>
      <c r="AH20" s="234">
        <v>4</v>
      </c>
      <c r="AI20" s="234">
        <v>5</v>
      </c>
      <c r="AJ20" s="221">
        <f t="shared" si="9"/>
        <v>5</v>
      </c>
      <c r="AK20" s="221">
        <v>6</v>
      </c>
      <c r="AL20" s="221"/>
      <c r="AM20" s="221">
        <f t="shared" si="10"/>
        <v>6</v>
      </c>
      <c r="AN20" s="221">
        <v>7</v>
      </c>
      <c r="AO20" s="221"/>
      <c r="AP20" s="221">
        <f t="shared" si="11"/>
        <v>7</v>
      </c>
      <c r="AQ20" s="234"/>
      <c r="AR20" s="234"/>
      <c r="AS20" s="221">
        <f t="shared" si="12"/>
        <v>0</v>
      </c>
      <c r="AT20" s="235">
        <v>9</v>
      </c>
      <c r="AU20" s="235"/>
      <c r="AV20" s="221">
        <f t="shared" si="13"/>
        <v>9</v>
      </c>
      <c r="AW20" s="235">
        <v>7</v>
      </c>
      <c r="AX20" s="235"/>
      <c r="AY20" s="221">
        <f t="shared" si="14"/>
        <v>7</v>
      </c>
      <c r="AZ20" s="235">
        <v>6</v>
      </c>
      <c r="BA20" s="235"/>
      <c r="BB20" s="221">
        <f t="shared" si="15"/>
        <v>6</v>
      </c>
      <c r="BC20" s="235">
        <v>7</v>
      </c>
      <c r="BD20" s="235"/>
      <c r="BE20" s="221">
        <f t="shared" si="16"/>
        <v>7</v>
      </c>
      <c r="BF20" s="221">
        <v>7</v>
      </c>
      <c r="BG20" s="221"/>
      <c r="BH20" s="221">
        <f t="shared" si="17"/>
        <v>7</v>
      </c>
      <c r="BI20" s="221">
        <v>5</v>
      </c>
      <c r="BJ20" s="221"/>
      <c r="BK20" s="221">
        <f t="shared" si="18"/>
        <v>5</v>
      </c>
      <c r="BL20" s="221">
        <v>7</v>
      </c>
      <c r="BM20" s="221"/>
      <c r="BN20" s="356">
        <f t="shared" si="19"/>
        <v>7</v>
      </c>
      <c r="BO20" s="363"/>
      <c r="BP20" s="363"/>
      <c r="BQ20" s="364">
        <f t="shared" si="20"/>
        <v>0</v>
      </c>
      <c r="BR20" s="363"/>
      <c r="BS20" s="363"/>
      <c r="BT20" s="364">
        <f t="shared" si="21"/>
        <v>0</v>
      </c>
      <c r="BU20" s="363"/>
      <c r="BV20" s="363"/>
      <c r="BW20" s="364">
        <f t="shared" si="22"/>
        <v>0</v>
      </c>
      <c r="BX20" s="363"/>
      <c r="BY20" s="363"/>
      <c r="BZ20" s="364">
        <f t="shared" si="23"/>
        <v>0</v>
      </c>
      <c r="CA20" s="365"/>
      <c r="CB20" s="365"/>
      <c r="CC20" s="364">
        <f t="shared" si="24"/>
        <v>0</v>
      </c>
      <c r="CD20" s="365"/>
      <c r="CE20" s="365"/>
      <c r="CF20" s="364">
        <f t="shared" si="25"/>
        <v>0</v>
      </c>
      <c r="CG20" s="365"/>
      <c r="CH20" s="365"/>
      <c r="CI20" s="366">
        <f t="shared" si="26"/>
        <v>0</v>
      </c>
      <c r="CJ20" s="381"/>
      <c r="CK20" s="156"/>
      <c r="CL20" s="338">
        <f t="shared" si="27"/>
        <v>0</v>
      </c>
      <c r="CM20" s="381"/>
      <c r="CN20" s="156"/>
      <c r="CO20" s="338">
        <f t="shared" si="28"/>
        <v>0</v>
      </c>
      <c r="CP20" s="358">
        <f t="shared" si="29"/>
        <v>4.44</v>
      </c>
      <c r="CQ20" s="236">
        <v>6.21</v>
      </c>
      <c r="CR20" s="237">
        <v>4.44</v>
      </c>
      <c r="CS20" s="223" t="str">
        <f t="shared" si="30"/>
        <v>TB.Khá</v>
      </c>
    </row>
    <row r="21" spans="1:97" s="96" customFormat="1" ht="25.5" customHeight="1">
      <c r="A21" s="263">
        <v>19</v>
      </c>
      <c r="B21" s="264" t="s">
        <v>274</v>
      </c>
      <c r="C21" s="265" t="s">
        <v>118</v>
      </c>
      <c r="D21" s="282" t="s">
        <v>119</v>
      </c>
      <c r="E21" s="264" t="s">
        <v>120</v>
      </c>
      <c r="F21" s="265" t="s">
        <v>121</v>
      </c>
      <c r="G21" s="232">
        <v>3</v>
      </c>
      <c r="H21" s="233">
        <v>8</v>
      </c>
      <c r="I21" s="221">
        <f t="shared" si="0"/>
        <v>8</v>
      </c>
      <c r="J21" s="233">
        <v>4</v>
      </c>
      <c r="K21" s="233">
        <v>6</v>
      </c>
      <c r="L21" s="221">
        <f t="shared" si="1"/>
        <v>6</v>
      </c>
      <c r="M21" s="233">
        <v>4</v>
      </c>
      <c r="N21" s="233">
        <v>3</v>
      </c>
      <c r="O21" s="221">
        <f t="shared" si="2"/>
        <v>4</v>
      </c>
      <c r="P21" s="233">
        <v>2</v>
      </c>
      <c r="Q21" s="233">
        <v>2</v>
      </c>
      <c r="R21" s="221">
        <f t="shared" si="3"/>
        <v>2</v>
      </c>
      <c r="S21" s="233">
        <v>3</v>
      </c>
      <c r="T21" s="233">
        <v>5</v>
      </c>
      <c r="U21" s="221">
        <f t="shared" si="4"/>
        <v>5</v>
      </c>
      <c r="V21" s="233">
        <v>6</v>
      </c>
      <c r="W21" s="233"/>
      <c r="X21" s="221">
        <f t="shared" si="5"/>
        <v>6</v>
      </c>
      <c r="Y21" s="234">
        <v>5</v>
      </c>
      <c r="Z21" s="234"/>
      <c r="AA21" s="221">
        <f t="shared" si="6"/>
        <v>5</v>
      </c>
      <c r="AB21" s="234">
        <v>2</v>
      </c>
      <c r="AC21" s="234"/>
      <c r="AD21" s="221">
        <f t="shared" si="7"/>
        <v>2</v>
      </c>
      <c r="AE21" s="234"/>
      <c r="AF21" s="234"/>
      <c r="AG21" s="221">
        <f t="shared" si="8"/>
        <v>0</v>
      </c>
      <c r="AH21" s="234"/>
      <c r="AI21" s="234"/>
      <c r="AJ21" s="221">
        <f t="shared" si="9"/>
        <v>0</v>
      </c>
      <c r="AK21" s="221"/>
      <c r="AL21" s="221"/>
      <c r="AM21" s="221">
        <f t="shared" si="10"/>
        <v>0</v>
      </c>
      <c r="AN21" s="221">
        <v>0</v>
      </c>
      <c r="AO21" s="221"/>
      <c r="AP21" s="221">
        <f t="shared" si="11"/>
        <v>0</v>
      </c>
      <c r="AQ21" s="234"/>
      <c r="AR21" s="234"/>
      <c r="AS21" s="221">
        <f t="shared" si="12"/>
        <v>0</v>
      </c>
      <c r="AT21" s="235"/>
      <c r="AU21" s="235"/>
      <c r="AV21" s="221"/>
      <c r="AW21" s="235"/>
      <c r="AX21" s="235"/>
      <c r="AY21" s="221"/>
      <c r="AZ21" s="235"/>
      <c r="BA21" s="235"/>
      <c r="BB21" s="221"/>
      <c r="BC21" s="235"/>
      <c r="BD21" s="235"/>
      <c r="BE21" s="221"/>
      <c r="BF21" s="221"/>
      <c r="BG21" s="221"/>
      <c r="BH21" s="221"/>
      <c r="BI21" s="221"/>
      <c r="BJ21" s="221"/>
      <c r="BK21" s="221"/>
      <c r="BL21" s="221"/>
      <c r="BM21" s="221"/>
      <c r="BN21" s="356"/>
      <c r="BO21" s="363"/>
      <c r="BP21" s="363"/>
      <c r="BQ21" s="364"/>
      <c r="BR21" s="363"/>
      <c r="BS21" s="363"/>
      <c r="BT21" s="364"/>
      <c r="BU21" s="363"/>
      <c r="BV21" s="363"/>
      <c r="BW21" s="364"/>
      <c r="BX21" s="363"/>
      <c r="BY21" s="363"/>
      <c r="BZ21" s="364"/>
      <c r="CA21" s="365"/>
      <c r="CB21" s="365"/>
      <c r="CC21" s="364"/>
      <c r="CD21" s="365"/>
      <c r="CE21" s="365"/>
      <c r="CF21" s="364"/>
      <c r="CG21" s="365"/>
      <c r="CH21" s="365"/>
      <c r="CI21" s="366"/>
      <c r="CJ21" s="381"/>
      <c r="CK21" s="156"/>
      <c r="CL21" s="338"/>
      <c r="CM21" s="381"/>
      <c r="CN21" s="156"/>
      <c r="CO21" s="338"/>
      <c r="CP21" s="358">
        <f t="shared" si="29"/>
        <v>1.53</v>
      </c>
      <c r="CQ21" s="238">
        <v>2.14</v>
      </c>
      <c r="CR21" s="237">
        <v>1.53</v>
      </c>
      <c r="CS21" s="223" t="str">
        <f t="shared" si="30"/>
        <v>Kém</v>
      </c>
    </row>
    <row r="22" spans="1:97" s="51" customFormat="1" ht="25.5" customHeight="1">
      <c r="A22" s="260">
        <v>20</v>
      </c>
      <c r="B22" s="261" t="s">
        <v>275</v>
      </c>
      <c r="C22" s="262" t="s">
        <v>122</v>
      </c>
      <c r="D22" s="281" t="s">
        <v>123</v>
      </c>
      <c r="E22" s="261" t="s">
        <v>124</v>
      </c>
      <c r="F22" s="262" t="s">
        <v>3</v>
      </c>
      <c r="G22" s="232">
        <v>5</v>
      </c>
      <c r="H22" s="233"/>
      <c r="I22" s="221">
        <f t="shared" si="0"/>
        <v>5</v>
      </c>
      <c r="J22" s="233">
        <v>6</v>
      </c>
      <c r="K22" s="233"/>
      <c r="L22" s="221">
        <f t="shared" si="1"/>
        <v>6</v>
      </c>
      <c r="M22" s="233">
        <v>7</v>
      </c>
      <c r="N22" s="233"/>
      <c r="O22" s="221">
        <f t="shared" si="2"/>
        <v>7</v>
      </c>
      <c r="P22" s="233">
        <v>6</v>
      </c>
      <c r="Q22" s="233"/>
      <c r="R22" s="221">
        <f t="shared" si="3"/>
        <v>6</v>
      </c>
      <c r="S22" s="233">
        <v>5</v>
      </c>
      <c r="T22" s="233"/>
      <c r="U22" s="221">
        <f t="shared" si="4"/>
        <v>5</v>
      </c>
      <c r="V22" s="233">
        <v>7</v>
      </c>
      <c r="W22" s="233"/>
      <c r="X22" s="221">
        <f t="shared" si="5"/>
        <v>7</v>
      </c>
      <c r="Y22" s="234">
        <v>8</v>
      </c>
      <c r="Z22" s="234"/>
      <c r="AA22" s="221">
        <f t="shared" si="6"/>
        <v>8</v>
      </c>
      <c r="AB22" s="234">
        <v>3</v>
      </c>
      <c r="AC22" s="234">
        <v>6</v>
      </c>
      <c r="AD22" s="221">
        <f t="shared" si="7"/>
        <v>6</v>
      </c>
      <c r="AE22" s="234">
        <v>4</v>
      </c>
      <c r="AF22" s="234">
        <v>6</v>
      </c>
      <c r="AG22" s="221">
        <f t="shared" si="8"/>
        <v>6</v>
      </c>
      <c r="AH22" s="234">
        <v>4</v>
      </c>
      <c r="AI22" s="234">
        <v>6</v>
      </c>
      <c r="AJ22" s="221">
        <f t="shared" si="9"/>
        <v>6</v>
      </c>
      <c r="AK22" s="221">
        <v>6</v>
      </c>
      <c r="AL22" s="221"/>
      <c r="AM22" s="221">
        <f t="shared" si="10"/>
        <v>6</v>
      </c>
      <c r="AN22" s="221">
        <v>8</v>
      </c>
      <c r="AO22" s="221"/>
      <c r="AP22" s="221">
        <f t="shared" si="11"/>
        <v>8</v>
      </c>
      <c r="AQ22" s="234"/>
      <c r="AR22" s="234"/>
      <c r="AS22" s="221">
        <f t="shared" si="12"/>
        <v>0</v>
      </c>
      <c r="AT22" s="235">
        <v>9</v>
      </c>
      <c r="AU22" s="235"/>
      <c r="AV22" s="221">
        <f t="shared" si="13"/>
        <v>9</v>
      </c>
      <c r="AW22" s="235">
        <v>7</v>
      </c>
      <c r="AX22" s="235"/>
      <c r="AY22" s="221">
        <f t="shared" si="14"/>
        <v>7</v>
      </c>
      <c r="AZ22" s="235">
        <v>6</v>
      </c>
      <c r="BA22" s="235"/>
      <c r="BB22" s="221">
        <f t="shared" si="15"/>
        <v>6</v>
      </c>
      <c r="BC22" s="235">
        <v>6</v>
      </c>
      <c r="BD22" s="235"/>
      <c r="BE22" s="221">
        <f t="shared" si="16"/>
        <v>6</v>
      </c>
      <c r="BF22" s="221">
        <v>6</v>
      </c>
      <c r="BG22" s="221"/>
      <c r="BH22" s="221">
        <f t="shared" si="17"/>
        <v>6</v>
      </c>
      <c r="BI22" s="221">
        <v>5</v>
      </c>
      <c r="BJ22" s="221"/>
      <c r="BK22" s="221">
        <f t="shared" si="18"/>
        <v>5</v>
      </c>
      <c r="BL22" s="221">
        <v>5</v>
      </c>
      <c r="BM22" s="221"/>
      <c r="BN22" s="356">
        <f t="shared" si="19"/>
        <v>5</v>
      </c>
      <c r="BO22" s="363"/>
      <c r="BP22" s="363"/>
      <c r="BQ22" s="364">
        <f>IF(BP22="",BO22,IF(BO22&gt;=5,BP22,MAX(BO22,BP22)))</f>
        <v>0</v>
      </c>
      <c r="BR22" s="363"/>
      <c r="BS22" s="363"/>
      <c r="BT22" s="364">
        <f>IF(BS22="",BR22,IF(BR22&gt;=5,BS22,MAX(BR22,BS22)))</f>
        <v>0</v>
      </c>
      <c r="BU22" s="363"/>
      <c r="BV22" s="363"/>
      <c r="BW22" s="364">
        <f>IF(BV22="",BU22,IF(BU22&gt;=5,BV22,MAX(BU22,BV22)))</f>
        <v>0</v>
      </c>
      <c r="BX22" s="363"/>
      <c r="BY22" s="363"/>
      <c r="BZ22" s="364">
        <f>IF(BY22="",BX22,IF(BX22&gt;=5,BY22,MAX(BX22,BY22)))</f>
        <v>0</v>
      </c>
      <c r="CA22" s="365"/>
      <c r="CB22" s="365"/>
      <c r="CC22" s="364">
        <f>IF(CB22="",CA22,IF(CA22&gt;=5,CB22,MAX(CA22,CB22)))</f>
        <v>0</v>
      </c>
      <c r="CD22" s="365"/>
      <c r="CE22" s="365"/>
      <c r="CF22" s="364">
        <f>IF(CE22="",CD22,IF(CD22&gt;=5,CE22,MAX(CD22,CE22)))</f>
        <v>0</v>
      </c>
      <c r="CG22" s="365"/>
      <c r="CH22" s="365"/>
      <c r="CI22" s="366">
        <f>IF(CH22="",CG22,IF(CG22&gt;=5,CH22,MAX(CG22,CH22)))</f>
        <v>0</v>
      </c>
      <c r="CJ22" s="381"/>
      <c r="CK22" s="156"/>
      <c r="CL22" s="338">
        <f>IF(CK22="",CJ22,IF(CJ22&gt;=5,CK22,MAX(CJ22,CK22)))</f>
        <v>0</v>
      </c>
      <c r="CM22" s="381"/>
      <c r="CN22" s="156"/>
      <c r="CO22" s="338">
        <f>IF(CN22="",CM22,IF(CM22&gt;=5,CN22,MAX(CM22,CN22)))</f>
        <v>0</v>
      </c>
      <c r="CP22" s="358">
        <f t="shared" si="29"/>
        <v>4.49</v>
      </c>
      <c r="CQ22" s="238">
        <v>6.27</v>
      </c>
      <c r="CR22" s="237">
        <v>4.49</v>
      </c>
      <c r="CS22" s="223" t="str">
        <f t="shared" si="30"/>
        <v>TB.Khá</v>
      </c>
    </row>
    <row r="23" spans="1:97" s="51" customFormat="1" ht="25.5" customHeight="1">
      <c r="A23" s="260">
        <v>21</v>
      </c>
      <c r="B23" s="261" t="s">
        <v>276</v>
      </c>
      <c r="C23" s="262" t="s">
        <v>125</v>
      </c>
      <c r="D23" s="281" t="s">
        <v>123</v>
      </c>
      <c r="E23" s="261" t="s">
        <v>72</v>
      </c>
      <c r="F23" s="262" t="s">
        <v>53</v>
      </c>
      <c r="G23" s="232">
        <v>3</v>
      </c>
      <c r="H23" s="233"/>
      <c r="I23" s="221">
        <f t="shared" si="0"/>
        <v>3</v>
      </c>
      <c r="J23" s="233">
        <v>2</v>
      </c>
      <c r="K23" s="233"/>
      <c r="L23" s="221">
        <f t="shared" si="1"/>
        <v>2</v>
      </c>
      <c r="M23" s="233">
        <v>4</v>
      </c>
      <c r="N23" s="233"/>
      <c r="O23" s="221">
        <f t="shared" si="2"/>
        <v>4</v>
      </c>
      <c r="P23" s="233">
        <v>3</v>
      </c>
      <c r="Q23" s="233"/>
      <c r="R23" s="221">
        <f t="shared" si="3"/>
        <v>3</v>
      </c>
      <c r="S23" s="233">
        <v>5</v>
      </c>
      <c r="T23" s="233"/>
      <c r="U23" s="221">
        <f t="shared" si="4"/>
        <v>5</v>
      </c>
      <c r="V23" s="233">
        <v>5</v>
      </c>
      <c r="W23" s="233"/>
      <c r="X23" s="221">
        <f t="shared" si="5"/>
        <v>5</v>
      </c>
      <c r="Y23" s="234">
        <v>0</v>
      </c>
      <c r="Z23" s="234"/>
      <c r="AA23" s="221">
        <f t="shared" si="6"/>
        <v>0</v>
      </c>
      <c r="AB23" s="234"/>
      <c r="AC23" s="234"/>
      <c r="AD23" s="221">
        <f t="shared" si="7"/>
        <v>0</v>
      </c>
      <c r="AE23" s="234">
        <v>1</v>
      </c>
      <c r="AF23" s="234"/>
      <c r="AG23" s="221">
        <f t="shared" si="8"/>
        <v>1</v>
      </c>
      <c r="AH23" s="234"/>
      <c r="AI23" s="234"/>
      <c r="AJ23" s="221">
        <f t="shared" si="9"/>
        <v>0</v>
      </c>
      <c r="AK23" s="221"/>
      <c r="AL23" s="221"/>
      <c r="AM23" s="221">
        <f t="shared" si="10"/>
        <v>0</v>
      </c>
      <c r="AN23" s="221">
        <v>0</v>
      </c>
      <c r="AO23" s="221"/>
      <c r="AP23" s="221">
        <f t="shared" si="11"/>
        <v>0</v>
      </c>
      <c r="AQ23" s="234"/>
      <c r="AR23" s="234"/>
      <c r="AS23" s="221">
        <f t="shared" si="12"/>
        <v>0</v>
      </c>
      <c r="AT23" s="235"/>
      <c r="AU23" s="235"/>
      <c r="AV23" s="221"/>
      <c r="AW23" s="235"/>
      <c r="AX23" s="235"/>
      <c r="AY23" s="221"/>
      <c r="AZ23" s="235"/>
      <c r="BA23" s="235"/>
      <c r="BB23" s="221"/>
      <c r="BC23" s="235"/>
      <c r="BD23" s="235"/>
      <c r="BE23" s="221"/>
      <c r="BF23" s="221"/>
      <c r="BG23" s="221"/>
      <c r="BH23" s="221"/>
      <c r="BI23" s="221"/>
      <c r="BJ23" s="221"/>
      <c r="BK23" s="221"/>
      <c r="BL23" s="221"/>
      <c r="BM23" s="221"/>
      <c r="BN23" s="356"/>
      <c r="BO23" s="363"/>
      <c r="BP23" s="363"/>
      <c r="BQ23" s="364"/>
      <c r="BR23" s="363"/>
      <c r="BS23" s="363"/>
      <c r="BT23" s="364"/>
      <c r="BU23" s="363"/>
      <c r="BV23" s="363"/>
      <c r="BW23" s="364"/>
      <c r="BX23" s="363"/>
      <c r="BY23" s="363"/>
      <c r="BZ23" s="364"/>
      <c r="CA23" s="365"/>
      <c r="CB23" s="365"/>
      <c r="CC23" s="364"/>
      <c r="CD23" s="365"/>
      <c r="CE23" s="365"/>
      <c r="CF23" s="364"/>
      <c r="CG23" s="365"/>
      <c r="CH23" s="365"/>
      <c r="CI23" s="366"/>
      <c r="CJ23" s="381"/>
      <c r="CK23" s="156"/>
      <c r="CL23" s="338"/>
      <c r="CM23" s="381"/>
      <c r="CN23" s="156"/>
      <c r="CO23" s="338"/>
      <c r="CP23" s="358">
        <f t="shared" si="29"/>
        <v>0.84</v>
      </c>
      <c r="CQ23" s="238">
        <v>1.17</v>
      </c>
      <c r="CR23" s="237">
        <v>0.84</v>
      </c>
      <c r="CS23" s="223" t="str">
        <f t="shared" si="30"/>
        <v>Kém</v>
      </c>
    </row>
    <row r="24" spans="1:97" s="51" customFormat="1" ht="25.5" customHeight="1">
      <c r="A24" s="257">
        <v>22</v>
      </c>
      <c r="B24" s="261" t="s">
        <v>277</v>
      </c>
      <c r="C24" s="262" t="s">
        <v>126</v>
      </c>
      <c r="D24" s="281" t="s">
        <v>49</v>
      </c>
      <c r="E24" s="261" t="s">
        <v>127</v>
      </c>
      <c r="F24" s="262"/>
      <c r="G24" s="232"/>
      <c r="H24" s="233"/>
      <c r="I24" s="221">
        <f t="shared" si="0"/>
        <v>0</v>
      </c>
      <c r="J24" s="233"/>
      <c r="K24" s="233"/>
      <c r="L24" s="221">
        <f t="shared" si="1"/>
        <v>0</v>
      </c>
      <c r="M24" s="233"/>
      <c r="N24" s="233"/>
      <c r="O24" s="221">
        <f t="shared" si="2"/>
        <v>0</v>
      </c>
      <c r="P24" s="233"/>
      <c r="Q24" s="233"/>
      <c r="R24" s="221">
        <f t="shared" si="3"/>
        <v>0</v>
      </c>
      <c r="S24" s="233"/>
      <c r="T24" s="233"/>
      <c r="U24" s="221">
        <f t="shared" si="4"/>
        <v>0</v>
      </c>
      <c r="V24" s="233"/>
      <c r="W24" s="233"/>
      <c r="X24" s="221">
        <f t="shared" si="5"/>
        <v>0</v>
      </c>
      <c r="Y24" s="234">
        <v>0</v>
      </c>
      <c r="Z24" s="234"/>
      <c r="AA24" s="221">
        <f t="shared" si="6"/>
        <v>0</v>
      </c>
      <c r="AB24" s="234"/>
      <c r="AC24" s="234"/>
      <c r="AD24" s="221">
        <f t="shared" si="7"/>
        <v>0</v>
      </c>
      <c r="AE24" s="234"/>
      <c r="AF24" s="234"/>
      <c r="AG24" s="221">
        <f t="shared" si="8"/>
        <v>0</v>
      </c>
      <c r="AH24" s="234"/>
      <c r="AI24" s="234"/>
      <c r="AJ24" s="221">
        <f t="shared" si="9"/>
        <v>0</v>
      </c>
      <c r="AK24" s="221"/>
      <c r="AL24" s="221"/>
      <c r="AM24" s="221">
        <f t="shared" si="10"/>
        <v>0</v>
      </c>
      <c r="AN24" s="221">
        <v>0</v>
      </c>
      <c r="AO24" s="221"/>
      <c r="AP24" s="221">
        <f t="shared" si="11"/>
        <v>0</v>
      </c>
      <c r="AQ24" s="234"/>
      <c r="AR24" s="234"/>
      <c r="AS24" s="221">
        <f t="shared" si="12"/>
        <v>0</v>
      </c>
      <c r="AT24" s="235"/>
      <c r="AU24" s="235"/>
      <c r="AV24" s="221"/>
      <c r="AW24" s="235"/>
      <c r="AX24" s="235"/>
      <c r="AY24" s="221"/>
      <c r="AZ24" s="235"/>
      <c r="BA24" s="235"/>
      <c r="BB24" s="221"/>
      <c r="BC24" s="235"/>
      <c r="BD24" s="235"/>
      <c r="BE24" s="221"/>
      <c r="BF24" s="221"/>
      <c r="BG24" s="221"/>
      <c r="BH24" s="221"/>
      <c r="BI24" s="221"/>
      <c r="BJ24" s="221"/>
      <c r="BK24" s="221"/>
      <c r="BL24" s="221"/>
      <c r="BM24" s="221"/>
      <c r="BN24" s="356"/>
      <c r="BO24" s="363"/>
      <c r="BP24" s="363"/>
      <c r="BQ24" s="364"/>
      <c r="BR24" s="363"/>
      <c r="BS24" s="363"/>
      <c r="BT24" s="364"/>
      <c r="BU24" s="363"/>
      <c r="BV24" s="363"/>
      <c r="BW24" s="364"/>
      <c r="BX24" s="363"/>
      <c r="BY24" s="363"/>
      <c r="BZ24" s="364"/>
      <c r="CA24" s="365"/>
      <c r="CB24" s="365"/>
      <c r="CC24" s="364"/>
      <c r="CD24" s="365"/>
      <c r="CE24" s="365"/>
      <c r="CF24" s="364"/>
      <c r="CG24" s="365"/>
      <c r="CH24" s="365"/>
      <c r="CI24" s="366"/>
      <c r="CJ24" s="381"/>
      <c r="CK24" s="156"/>
      <c r="CL24" s="338"/>
      <c r="CM24" s="381"/>
      <c r="CN24" s="156"/>
      <c r="CO24" s="338"/>
      <c r="CP24" s="358">
        <f t="shared" si="29"/>
        <v>0</v>
      </c>
      <c r="CQ24" s="238">
        <v>0</v>
      </c>
      <c r="CR24" s="237">
        <v>0</v>
      </c>
      <c r="CS24" s="223" t="str">
        <f t="shared" si="30"/>
        <v>Kém</v>
      </c>
    </row>
    <row r="25" spans="1:97" s="51" customFormat="1" ht="25.5" customHeight="1">
      <c r="A25" s="260">
        <v>23</v>
      </c>
      <c r="B25" s="261" t="s">
        <v>278</v>
      </c>
      <c r="C25" s="262" t="s">
        <v>128</v>
      </c>
      <c r="D25" s="281" t="s">
        <v>49</v>
      </c>
      <c r="E25" s="261" t="s">
        <v>129</v>
      </c>
      <c r="F25" s="262" t="s">
        <v>86</v>
      </c>
      <c r="G25" s="232">
        <v>4</v>
      </c>
      <c r="H25" s="233">
        <v>9</v>
      </c>
      <c r="I25" s="221">
        <f t="shared" si="0"/>
        <v>9</v>
      </c>
      <c r="J25" s="233">
        <v>6</v>
      </c>
      <c r="K25" s="233"/>
      <c r="L25" s="221">
        <f t="shared" si="1"/>
        <v>6</v>
      </c>
      <c r="M25" s="233">
        <v>6</v>
      </c>
      <c r="N25" s="233"/>
      <c r="O25" s="221">
        <f t="shared" si="2"/>
        <v>6</v>
      </c>
      <c r="P25" s="233">
        <v>9</v>
      </c>
      <c r="Q25" s="233"/>
      <c r="R25" s="221">
        <f t="shared" si="3"/>
        <v>9</v>
      </c>
      <c r="S25" s="233">
        <v>6</v>
      </c>
      <c r="T25" s="233"/>
      <c r="U25" s="221">
        <f t="shared" si="4"/>
        <v>6</v>
      </c>
      <c r="V25" s="233">
        <v>7</v>
      </c>
      <c r="W25" s="233"/>
      <c r="X25" s="221">
        <f t="shared" si="5"/>
        <v>7</v>
      </c>
      <c r="Y25" s="234">
        <v>8</v>
      </c>
      <c r="Z25" s="234"/>
      <c r="AA25" s="221">
        <f t="shared" si="6"/>
        <v>8</v>
      </c>
      <c r="AB25" s="234">
        <v>3</v>
      </c>
      <c r="AC25" s="234">
        <v>7</v>
      </c>
      <c r="AD25" s="221">
        <f t="shared" si="7"/>
        <v>7</v>
      </c>
      <c r="AE25" s="234">
        <v>8</v>
      </c>
      <c r="AF25" s="234"/>
      <c r="AG25" s="221">
        <f t="shared" si="8"/>
        <v>8</v>
      </c>
      <c r="AH25" s="234">
        <v>6</v>
      </c>
      <c r="AI25" s="234"/>
      <c r="AJ25" s="221">
        <f t="shared" si="9"/>
        <v>6</v>
      </c>
      <c r="AK25" s="221">
        <v>7</v>
      </c>
      <c r="AL25" s="221"/>
      <c r="AM25" s="221">
        <f t="shared" si="10"/>
        <v>7</v>
      </c>
      <c r="AN25" s="221">
        <v>8</v>
      </c>
      <c r="AO25" s="221"/>
      <c r="AP25" s="221">
        <f t="shared" si="11"/>
        <v>8</v>
      </c>
      <c r="AQ25" s="234"/>
      <c r="AR25" s="234"/>
      <c r="AS25" s="221">
        <f t="shared" si="12"/>
        <v>0</v>
      </c>
      <c r="AT25" s="235">
        <v>9</v>
      </c>
      <c r="AU25" s="235"/>
      <c r="AV25" s="221">
        <f t="shared" si="13"/>
        <v>9</v>
      </c>
      <c r="AW25" s="235">
        <v>8</v>
      </c>
      <c r="AX25" s="235"/>
      <c r="AY25" s="221">
        <f t="shared" si="14"/>
        <v>8</v>
      </c>
      <c r="AZ25" s="235">
        <v>7</v>
      </c>
      <c r="BA25" s="235"/>
      <c r="BB25" s="221">
        <f t="shared" si="15"/>
        <v>7</v>
      </c>
      <c r="BC25" s="235">
        <v>7</v>
      </c>
      <c r="BD25" s="235"/>
      <c r="BE25" s="221">
        <f t="shared" si="16"/>
        <v>7</v>
      </c>
      <c r="BF25" s="221">
        <v>9</v>
      </c>
      <c r="BG25" s="221"/>
      <c r="BH25" s="221">
        <f t="shared" si="17"/>
        <v>9</v>
      </c>
      <c r="BI25" s="221">
        <v>6</v>
      </c>
      <c r="BJ25" s="221"/>
      <c r="BK25" s="221">
        <f t="shared" si="18"/>
        <v>6</v>
      </c>
      <c r="BL25" s="221">
        <v>7</v>
      </c>
      <c r="BM25" s="221"/>
      <c r="BN25" s="356">
        <f t="shared" si="19"/>
        <v>7</v>
      </c>
      <c r="BO25" s="363"/>
      <c r="BP25" s="363"/>
      <c r="BQ25" s="364">
        <f aca="true" t="shared" si="31" ref="BQ25:BQ34">IF(BP25="",BO25,IF(BO25&gt;=5,BP25,MAX(BO25,BP25)))</f>
        <v>0</v>
      </c>
      <c r="BR25" s="363"/>
      <c r="BS25" s="363"/>
      <c r="BT25" s="364">
        <f aca="true" t="shared" si="32" ref="BT25:BT34">IF(BS25="",BR25,IF(BR25&gt;=5,BS25,MAX(BR25,BS25)))</f>
        <v>0</v>
      </c>
      <c r="BU25" s="363"/>
      <c r="BV25" s="363"/>
      <c r="BW25" s="364">
        <f aca="true" t="shared" si="33" ref="BW25:BW34">IF(BV25="",BU25,IF(BU25&gt;=5,BV25,MAX(BU25,BV25)))</f>
        <v>0</v>
      </c>
      <c r="BX25" s="363"/>
      <c r="BY25" s="363"/>
      <c r="BZ25" s="364">
        <f aca="true" t="shared" si="34" ref="BZ25:BZ34">IF(BY25="",BX25,IF(BX25&gt;=5,BY25,MAX(BX25,BY25)))</f>
        <v>0</v>
      </c>
      <c r="CA25" s="365"/>
      <c r="CB25" s="365"/>
      <c r="CC25" s="364">
        <f aca="true" t="shared" si="35" ref="CC25:CC34">IF(CB25="",CA25,IF(CA25&gt;=5,CB25,MAX(CA25,CB25)))</f>
        <v>0</v>
      </c>
      <c r="CD25" s="365"/>
      <c r="CE25" s="365"/>
      <c r="CF25" s="364">
        <f aca="true" t="shared" si="36" ref="CF25:CF34">IF(CE25="",CD25,IF(CD25&gt;=5,CE25,MAX(CD25,CE25)))</f>
        <v>0</v>
      </c>
      <c r="CG25" s="365"/>
      <c r="CH25" s="365"/>
      <c r="CI25" s="366">
        <f aca="true" t="shared" si="37" ref="CI25:CI34">IF(CH25="",CG25,IF(CG25&gt;=5,CH25,MAX(CG25,CH25)))</f>
        <v>0</v>
      </c>
      <c r="CJ25" s="381"/>
      <c r="CK25" s="156"/>
      <c r="CL25" s="338">
        <f aca="true" t="shared" si="38" ref="CL25:CL34">IF(CK25="",CJ25,IF(CJ25&gt;=5,CK25,MAX(CJ25,CK25)))</f>
        <v>0</v>
      </c>
      <c r="CM25" s="381"/>
      <c r="CN25" s="156"/>
      <c r="CO25" s="338">
        <f aca="true" t="shared" si="39" ref="CO25:CO34">IF(CN25="",CM25,IF(CM25&gt;=5,CN25,MAX(CM25,CN25)))</f>
        <v>0</v>
      </c>
      <c r="CP25" s="358">
        <f t="shared" si="29"/>
        <v>5.31</v>
      </c>
      <c r="CQ25" s="238">
        <v>7.41</v>
      </c>
      <c r="CR25" s="237">
        <v>5.31</v>
      </c>
      <c r="CS25" s="223" t="str">
        <f t="shared" si="30"/>
        <v>Khá</v>
      </c>
    </row>
    <row r="26" spans="1:97" s="51" customFormat="1" ht="25.5" customHeight="1">
      <c r="A26" s="260">
        <v>24</v>
      </c>
      <c r="B26" s="261" t="s">
        <v>279</v>
      </c>
      <c r="C26" s="262" t="s">
        <v>130</v>
      </c>
      <c r="D26" s="281" t="s">
        <v>131</v>
      </c>
      <c r="E26" s="261" t="s">
        <v>132</v>
      </c>
      <c r="F26" s="262" t="s">
        <v>22</v>
      </c>
      <c r="G26" s="232">
        <v>3</v>
      </c>
      <c r="H26" s="233">
        <v>7</v>
      </c>
      <c r="I26" s="221">
        <f t="shared" si="0"/>
        <v>7</v>
      </c>
      <c r="J26" s="233">
        <v>6</v>
      </c>
      <c r="K26" s="233"/>
      <c r="L26" s="221">
        <f t="shared" si="1"/>
        <v>6</v>
      </c>
      <c r="M26" s="233">
        <v>6</v>
      </c>
      <c r="N26" s="233"/>
      <c r="O26" s="221">
        <f t="shared" si="2"/>
        <v>6</v>
      </c>
      <c r="P26" s="233">
        <v>9</v>
      </c>
      <c r="Q26" s="233"/>
      <c r="R26" s="221">
        <f t="shared" si="3"/>
        <v>9</v>
      </c>
      <c r="S26" s="233">
        <v>5</v>
      </c>
      <c r="T26" s="233"/>
      <c r="U26" s="221">
        <f t="shared" si="4"/>
        <v>5</v>
      </c>
      <c r="V26" s="233">
        <v>8</v>
      </c>
      <c r="W26" s="233"/>
      <c r="X26" s="221">
        <f t="shared" si="5"/>
        <v>8</v>
      </c>
      <c r="Y26" s="234">
        <v>3</v>
      </c>
      <c r="Z26" s="234">
        <v>9</v>
      </c>
      <c r="AA26" s="221">
        <f t="shared" si="6"/>
        <v>9</v>
      </c>
      <c r="AB26" s="234">
        <v>4</v>
      </c>
      <c r="AC26" s="234">
        <v>4</v>
      </c>
      <c r="AD26" s="221">
        <f t="shared" si="7"/>
        <v>4</v>
      </c>
      <c r="AE26" s="234">
        <v>6</v>
      </c>
      <c r="AF26" s="234"/>
      <c r="AG26" s="221">
        <f t="shared" si="8"/>
        <v>6</v>
      </c>
      <c r="AH26" s="234">
        <v>2</v>
      </c>
      <c r="AI26" s="234">
        <v>4</v>
      </c>
      <c r="AJ26" s="221">
        <f t="shared" si="9"/>
        <v>4</v>
      </c>
      <c r="AK26" s="221">
        <v>4</v>
      </c>
      <c r="AL26" s="221">
        <v>6</v>
      </c>
      <c r="AM26" s="221">
        <f t="shared" si="10"/>
        <v>6</v>
      </c>
      <c r="AN26" s="221">
        <v>6</v>
      </c>
      <c r="AO26" s="221"/>
      <c r="AP26" s="221">
        <f t="shared" si="11"/>
        <v>6</v>
      </c>
      <c r="AQ26" s="234"/>
      <c r="AR26" s="234"/>
      <c r="AS26" s="221">
        <f t="shared" si="12"/>
        <v>0</v>
      </c>
      <c r="AT26" s="235">
        <v>9</v>
      </c>
      <c r="AU26" s="235"/>
      <c r="AV26" s="221">
        <f t="shared" si="13"/>
        <v>9</v>
      </c>
      <c r="AW26" s="235">
        <v>7</v>
      </c>
      <c r="AX26" s="235"/>
      <c r="AY26" s="221">
        <f t="shared" si="14"/>
        <v>7</v>
      </c>
      <c r="AZ26" s="235">
        <v>4</v>
      </c>
      <c r="BA26" s="235">
        <v>7</v>
      </c>
      <c r="BB26" s="221">
        <f t="shared" si="15"/>
        <v>7</v>
      </c>
      <c r="BC26" s="235">
        <v>7</v>
      </c>
      <c r="BD26" s="235"/>
      <c r="BE26" s="221">
        <f t="shared" si="16"/>
        <v>7</v>
      </c>
      <c r="BF26" s="221">
        <v>7</v>
      </c>
      <c r="BG26" s="221"/>
      <c r="BH26" s="221">
        <f t="shared" si="17"/>
        <v>7</v>
      </c>
      <c r="BI26" s="221">
        <v>5</v>
      </c>
      <c r="BJ26" s="221"/>
      <c r="BK26" s="221">
        <f t="shared" si="18"/>
        <v>5</v>
      </c>
      <c r="BL26" s="221">
        <v>3</v>
      </c>
      <c r="BM26" s="221"/>
      <c r="BN26" s="356">
        <f t="shared" si="19"/>
        <v>3</v>
      </c>
      <c r="BO26" s="363"/>
      <c r="BP26" s="363"/>
      <c r="BQ26" s="364">
        <f t="shared" si="31"/>
        <v>0</v>
      </c>
      <c r="BR26" s="363"/>
      <c r="BS26" s="363"/>
      <c r="BT26" s="364">
        <f t="shared" si="32"/>
        <v>0</v>
      </c>
      <c r="BU26" s="363"/>
      <c r="BV26" s="363"/>
      <c r="BW26" s="364">
        <f t="shared" si="33"/>
        <v>0</v>
      </c>
      <c r="BX26" s="363"/>
      <c r="BY26" s="363"/>
      <c r="BZ26" s="364">
        <f t="shared" si="34"/>
        <v>0</v>
      </c>
      <c r="CA26" s="365"/>
      <c r="CB26" s="365"/>
      <c r="CC26" s="364">
        <f t="shared" si="35"/>
        <v>0</v>
      </c>
      <c r="CD26" s="365"/>
      <c r="CE26" s="365"/>
      <c r="CF26" s="364">
        <f t="shared" si="36"/>
        <v>0</v>
      </c>
      <c r="CG26" s="365"/>
      <c r="CH26" s="365"/>
      <c r="CI26" s="366">
        <f t="shared" si="37"/>
        <v>0</v>
      </c>
      <c r="CJ26" s="381"/>
      <c r="CK26" s="156"/>
      <c r="CL26" s="338">
        <f t="shared" si="38"/>
        <v>0</v>
      </c>
      <c r="CM26" s="381"/>
      <c r="CN26" s="156"/>
      <c r="CO26" s="338">
        <f t="shared" si="39"/>
        <v>0</v>
      </c>
      <c r="CP26" s="358">
        <f t="shared" si="29"/>
        <v>4.67</v>
      </c>
      <c r="CQ26" s="238">
        <v>6.52</v>
      </c>
      <c r="CR26" s="237">
        <v>4.67</v>
      </c>
      <c r="CS26" s="223" t="str">
        <f t="shared" si="30"/>
        <v>TB.Khá</v>
      </c>
    </row>
    <row r="27" spans="1:97" s="51" customFormat="1" ht="25.5" customHeight="1">
      <c r="A27" s="257">
        <v>25</v>
      </c>
      <c r="B27" s="261" t="s">
        <v>280</v>
      </c>
      <c r="C27" s="262" t="s">
        <v>133</v>
      </c>
      <c r="D27" s="281" t="s">
        <v>134</v>
      </c>
      <c r="E27" s="261" t="s">
        <v>135</v>
      </c>
      <c r="F27" s="262" t="s">
        <v>26</v>
      </c>
      <c r="G27" s="232">
        <v>4</v>
      </c>
      <c r="H27" s="233">
        <v>10</v>
      </c>
      <c r="I27" s="221">
        <f t="shared" si="0"/>
        <v>10</v>
      </c>
      <c r="J27" s="233">
        <v>5</v>
      </c>
      <c r="K27" s="233"/>
      <c r="L27" s="221">
        <f t="shared" si="1"/>
        <v>5</v>
      </c>
      <c r="M27" s="233">
        <v>6</v>
      </c>
      <c r="N27" s="233"/>
      <c r="O27" s="221">
        <f t="shared" si="2"/>
        <v>6</v>
      </c>
      <c r="P27" s="233">
        <v>3</v>
      </c>
      <c r="Q27" s="233">
        <v>6</v>
      </c>
      <c r="R27" s="221">
        <f t="shared" si="3"/>
        <v>6</v>
      </c>
      <c r="S27" s="233">
        <v>5</v>
      </c>
      <c r="T27" s="233"/>
      <c r="U27" s="221">
        <f t="shared" si="4"/>
        <v>5</v>
      </c>
      <c r="V27" s="233">
        <v>7</v>
      </c>
      <c r="W27" s="233"/>
      <c r="X27" s="221">
        <f t="shared" si="5"/>
        <v>7</v>
      </c>
      <c r="Y27" s="234">
        <v>9</v>
      </c>
      <c r="Z27" s="234"/>
      <c r="AA27" s="221">
        <f t="shared" si="6"/>
        <v>9</v>
      </c>
      <c r="AB27" s="234">
        <v>4</v>
      </c>
      <c r="AC27" s="234">
        <v>5</v>
      </c>
      <c r="AD27" s="221">
        <f t="shared" si="7"/>
        <v>5</v>
      </c>
      <c r="AE27" s="234">
        <v>5</v>
      </c>
      <c r="AF27" s="234"/>
      <c r="AG27" s="221">
        <f t="shared" si="8"/>
        <v>5</v>
      </c>
      <c r="AH27" s="234">
        <v>3</v>
      </c>
      <c r="AI27" s="234">
        <v>6</v>
      </c>
      <c r="AJ27" s="221">
        <f t="shared" si="9"/>
        <v>6</v>
      </c>
      <c r="AK27" s="221">
        <v>6</v>
      </c>
      <c r="AL27" s="221"/>
      <c r="AM27" s="221">
        <f t="shared" si="10"/>
        <v>6</v>
      </c>
      <c r="AN27" s="221">
        <v>10</v>
      </c>
      <c r="AO27" s="221"/>
      <c r="AP27" s="221">
        <f t="shared" si="11"/>
        <v>10</v>
      </c>
      <c r="AQ27" s="234"/>
      <c r="AR27" s="234"/>
      <c r="AS27" s="221">
        <f t="shared" si="12"/>
        <v>0</v>
      </c>
      <c r="AT27" s="235">
        <v>8</v>
      </c>
      <c r="AU27" s="235"/>
      <c r="AV27" s="221">
        <f t="shared" si="13"/>
        <v>8</v>
      </c>
      <c r="AW27" s="235">
        <v>6</v>
      </c>
      <c r="AX27" s="235"/>
      <c r="AY27" s="221">
        <f t="shared" si="14"/>
        <v>6</v>
      </c>
      <c r="AZ27" s="235">
        <v>4</v>
      </c>
      <c r="BA27" s="235">
        <v>7</v>
      </c>
      <c r="BB27" s="221">
        <f t="shared" si="15"/>
        <v>7</v>
      </c>
      <c r="BC27" s="235">
        <v>5</v>
      </c>
      <c r="BD27" s="235"/>
      <c r="BE27" s="221">
        <f t="shared" si="16"/>
        <v>5</v>
      </c>
      <c r="BF27" s="221">
        <v>6</v>
      </c>
      <c r="BG27" s="221"/>
      <c r="BH27" s="221">
        <f t="shared" si="17"/>
        <v>6</v>
      </c>
      <c r="BI27" s="221">
        <v>5</v>
      </c>
      <c r="BJ27" s="221"/>
      <c r="BK27" s="221">
        <f t="shared" si="18"/>
        <v>5</v>
      </c>
      <c r="BL27" s="221">
        <v>3</v>
      </c>
      <c r="BM27" s="221"/>
      <c r="BN27" s="356">
        <f t="shared" si="19"/>
        <v>3</v>
      </c>
      <c r="BO27" s="363"/>
      <c r="BP27" s="363"/>
      <c r="BQ27" s="364">
        <f t="shared" si="31"/>
        <v>0</v>
      </c>
      <c r="BR27" s="363"/>
      <c r="BS27" s="363"/>
      <c r="BT27" s="364">
        <f t="shared" si="32"/>
        <v>0</v>
      </c>
      <c r="BU27" s="363"/>
      <c r="BV27" s="363"/>
      <c r="BW27" s="364">
        <f t="shared" si="33"/>
        <v>0</v>
      </c>
      <c r="BX27" s="363"/>
      <c r="BY27" s="363"/>
      <c r="BZ27" s="364">
        <f t="shared" si="34"/>
        <v>0</v>
      </c>
      <c r="CA27" s="365"/>
      <c r="CB27" s="365"/>
      <c r="CC27" s="364">
        <f t="shared" si="35"/>
        <v>0</v>
      </c>
      <c r="CD27" s="365"/>
      <c r="CE27" s="365"/>
      <c r="CF27" s="364">
        <f t="shared" si="36"/>
        <v>0</v>
      </c>
      <c r="CG27" s="365"/>
      <c r="CH27" s="365"/>
      <c r="CI27" s="366">
        <f t="shared" si="37"/>
        <v>0</v>
      </c>
      <c r="CJ27" s="381"/>
      <c r="CK27" s="156"/>
      <c r="CL27" s="338">
        <f t="shared" si="38"/>
        <v>0</v>
      </c>
      <c r="CM27" s="381"/>
      <c r="CN27" s="156"/>
      <c r="CO27" s="338">
        <f t="shared" si="39"/>
        <v>0</v>
      </c>
      <c r="CP27" s="358">
        <f t="shared" si="29"/>
        <v>4.59</v>
      </c>
      <c r="CQ27" s="238">
        <v>6.41</v>
      </c>
      <c r="CR27" s="237">
        <v>4.59</v>
      </c>
      <c r="CS27" s="223" t="str">
        <f t="shared" si="30"/>
        <v>TB.Khá</v>
      </c>
    </row>
    <row r="28" spans="1:97" s="51" customFormat="1" ht="25.5" customHeight="1">
      <c r="A28" s="260">
        <v>26</v>
      </c>
      <c r="B28" s="261" t="s">
        <v>281</v>
      </c>
      <c r="C28" s="262" t="s">
        <v>136</v>
      </c>
      <c r="D28" s="281" t="s">
        <v>134</v>
      </c>
      <c r="E28" s="261" t="s">
        <v>137</v>
      </c>
      <c r="F28" s="262" t="s">
        <v>2</v>
      </c>
      <c r="G28" s="232">
        <v>3</v>
      </c>
      <c r="H28" s="233">
        <v>10</v>
      </c>
      <c r="I28" s="221">
        <f t="shared" si="0"/>
        <v>10</v>
      </c>
      <c r="J28" s="233">
        <v>6</v>
      </c>
      <c r="K28" s="233"/>
      <c r="L28" s="221">
        <f t="shared" si="1"/>
        <v>6</v>
      </c>
      <c r="M28" s="233">
        <v>8</v>
      </c>
      <c r="N28" s="233"/>
      <c r="O28" s="221">
        <f t="shared" si="2"/>
        <v>8</v>
      </c>
      <c r="P28" s="233">
        <v>5</v>
      </c>
      <c r="Q28" s="233"/>
      <c r="R28" s="221">
        <f t="shared" si="3"/>
        <v>5</v>
      </c>
      <c r="S28" s="233">
        <v>8</v>
      </c>
      <c r="T28" s="233"/>
      <c r="U28" s="221">
        <f t="shared" si="4"/>
        <v>8</v>
      </c>
      <c r="V28" s="233">
        <v>7</v>
      </c>
      <c r="W28" s="233"/>
      <c r="X28" s="221">
        <f t="shared" si="5"/>
        <v>7</v>
      </c>
      <c r="Y28" s="234">
        <v>8</v>
      </c>
      <c r="Z28" s="234"/>
      <c r="AA28" s="221">
        <f t="shared" si="6"/>
        <v>8</v>
      </c>
      <c r="AB28" s="234">
        <v>5</v>
      </c>
      <c r="AC28" s="234"/>
      <c r="AD28" s="221">
        <f t="shared" si="7"/>
        <v>5</v>
      </c>
      <c r="AE28" s="234">
        <v>7</v>
      </c>
      <c r="AF28" s="234"/>
      <c r="AG28" s="221">
        <f t="shared" si="8"/>
        <v>7</v>
      </c>
      <c r="AH28" s="234">
        <v>5</v>
      </c>
      <c r="AI28" s="234"/>
      <c r="AJ28" s="221">
        <f t="shared" si="9"/>
        <v>5</v>
      </c>
      <c r="AK28" s="221">
        <v>8</v>
      </c>
      <c r="AL28" s="221"/>
      <c r="AM28" s="221">
        <f t="shared" si="10"/>
        <v>8</v>
      </c>
      <c r="AN28" s="221">
        <v>7</v>
      </c>
      <c r="AO28" s="221"/>
      <c r="AP28" s="221">
        <f t="shared" si="11"/>
        <v>7</v>
      </c>
      <c r="AQ28" s="234"/>
      <c r="AR28" s="234"/>
      <c r="AS28" s="221">
        <f t="shared" si="12"/>
        <v>0</v>
      </c>
      <c r="AT28" s="235">
        <v>9</v>
      </c>
      <c r="AU28" s="235"/>
      <c r="AV28" s="221">
        <f t="shared" si="13"/>
        <v>9</v>
      </c>
      <c r="AW28" s="235">
        <v>7</v>
      </c>
      <c r="AX28" s="235"/>
      <c r="AY28" s="221">
        <f t="shared" si="14"/>
        <v>7</v>
      </c>
      <c r="AZ28" s="235">
        <v>6</v>
      </c>
      <c r="BA28" s="235"/>
      <c r="BB28" s="221">
        <f t="shared" si="15"/>
        <v>6</v>
      </c>
      <c r="BC28" s="235">
        <v>7</v>
      </c>
      <c r="BD28" s="235"/>
      <c r="BE28" s="221">
        <f t="shared" si="16"/>
        <v>7</v>
      </c>
      <c r="BF28" s="221">
        <v>7</v>
      </c>
      <c r="BG28" s="221"/>
      <c r="BH28" s="221">
        <f t="shared" si="17"/>
        <v>7</v>
      </c>
      <c r="BI28" s="221">
        <v>6</v>
      </c>
      <c r="BJ28" s="221"/>
      <c r="BK28" s="221">
        <f t="shared" si="18"/>
        <v>6</v>
      </c>
      <c r="BL28" s="221">
        <v>3</v>
      </c>
      <c r="BM28" s="221"/>
      <c r="BN28" s="356">
        <f t="shared" si="19"/>
        <v>3</v>
      </c>
      <c r="BO28" s="363"/>
      <c r="BP28" s="363"/>
      <c r="BQ28" s="364">
        <f t="shared" si="31"/>
        <v>0</v>
      </c>
      <c r="BR28" s="363"/>
      <c r="BS28" s="363"/>
      <c r="BT28" s="364">
        <f t="shared" si="32"/>
        <v>0</v>
      </c>
      <c r="BU28" s="363"/>
      <c r="BV28" s="363"/>
      <c r="BW28" s="364">
        <f t="shared" si="33"/>
        <v>0</v>
      </c>
      <c r="BX28" s="363"/>
      <c r="BY28" s="363"/>
      <c r="BZ28" s="364">
        <f t="shared" si="34"/>
        <v>0</v>
      </c>
      <c r="CA28" s="365"/>
      <c r="CB28" s="365"/>
      <c r="CC28" s="364">
        <f t="shared" si="35"/>
        <v>0</v>
      </c>
      <c r="CD28" s="365"/>
      <c r="CE28" s="365"/>
      <c r="CF28" s="364">
        <f t="shared" si="36"/>
        <v>0</v>
      </c>
      <c r="CG28" s="365"/>
      <c r="CH28" s="365"/>
      <c r="CI28" s="366">
        <f t="shared" si="37"/>
        <v>0</v>
      </c>
      <c r="CJ28" s="381"/>
      <c r="CK28" s="156"/>
      <c r="CL28" s="338">
        <f t="shared" si="38"/>
        <v>0</v>
      </c>
      <c r="CM28" s="381"/>
      <c r="CN28" s="156"/>
      <c r="CO28" s="338">
        <f t="shared" si="39"/>
        <v>0</v>
      </c>
      <c r="CP28" s="358">
        <f t="shared" si="29"/>
        <v>5.03</v>
      </c>
      <c r="CQ28" s="238">
        <v>7.03</v>
      </c>
      <c r="CR28" s="237">
        <v>5.03</v>
      </c>
      <c r="CS28" s="223" t="str">
        <f t="shared" si="30"/>
        <v>Khá</v>
      </c>
    </row>
    <row r="29" spans="1:97" s="51" customFormat="1" ht="25.5" customHeight="1">
      <c r="A29" s="260">
        <v>27</v>
      </c>
      <c r="B29" s="261" t="s">
        <v>282</v>
      </c>
      <c r="C29" s="262" t="s">
        <v>138</v>
      </c>
      <c r="D29" s="281" t="s">
        <v>139</v>
      </c>
      <c r="E29" s="261" t="s">
        <v>140</v>
      </c>
      <c r="F29" s="262" t="s">
        <v>20</v>
      </c>
      <c r="G29" s="232">
        <v>5</v>
      </c>
      <c r="H29" s="233"/>
      <c r="I29" s="221">
        <f t="shared" si="0"/>
        <v>5</v>
      </c>
      <c r="J29" s="233">
        <v>6</v>
      </c>
      <c r="K29" s="233"/>
      <c r="L29" s="221">
        <f t="shared" si="1"/>
        <v>6</v>
      </c>
      <c r="M29" s="233">
        <v>8</v>
      </c>
      <c r="N29" s="233"/>
      <c r="O29" s="221">
        <f t="shared" si="2"/>
        <v>8</v>
      </c>
      <c r="P29" s="233">
        <v>10</v>
      </c>
      <c r="Q29" s="233"/>
      <c r="R29" s="221">
        <f t="shared" si="3"/>
        <v>10</v>
      </c>
      <c r="S29" s="233">
        <v>7</v>
      </c>
      <c r="T29" s="233"/>
      <c r="U29" s="221">
        <f t="shared" si="4"/>
        <v>7</v>
      </c>
      <c r="V29" s="233">
        <v>8</v>
      </c>
      <c r="W29" s="233"/>
      <c r="X29" s="221">
        <f t="shared" si="5"/>
        <v>8</v>
      </c>
      <c r="Y29" s="234">
        <v>9</v>
      </c>
      <c r="Z29" s="234"/>
      <c r="AA29" s="221">
        <f t="shared" si="6"/>
        <v>9</v>
      </c>
      <c r="AB29" s="234">
        <v>3</v>
      </c>
      <c r="AC29" s="234">
        <v>5</v>
      </c>
      <c r="AD29" s="221">
        <f t="shared" si="7"/>
        <v>5</v>
      </c>
      <c r="AE29" s="234">
        <v>7</v>
      </c>
      <c r="AF29" s="234"/>
      <c r="AG29" s="221">
        <f t="shared" si="8"/>
        <v>7</v>
      </c>
      <c r="AH29" s="234">
        <v>4</v>
      </c>
      <c r="AI29" s="234">
        <v>6</v>
      </c>
      <c r="AJ29" s="221">
        <f t="shared" si="9"/>
        <v>6</v>
      </c>
      <c r="AK29" s="221">
        <v>6</v>
      </c>
      <c r="AL29" s="221"/>
      <c r="AM29" s="221">
        <f t="shared" si="10"/>
        <v>6</v>
      </c>
      <c r="AN29" s="221">
        <v>8</v>
      </c>
      <c r="AO29" s="221"/>
      <c r="AP29" s="221">
        <f t="shared" si="11"/>
        <v>8</v>
      </c>
      <c r="AQ29" s="234"/>
      <c r="AR29" s="234"/>
      <c r="AS29" s="221">
        <f t="shared" si="12"/>
        <v>0</v>
      </c>
      <c r="AT29" s="235">
        <v>9</v>
      </c>
      <c r="AU29" s="235"/>
      <c r="AV29" s="221">
        <f t="shared" si="13"/>
        <v>9</v>
      </c>
      <c r="AW29" s="235">
        <v>7</v>
      </c>
      <c r="AX29" s="235"/>
      <c r="AY29" s="221">
        <f t="shared" si="14"/>
        <v>7</v>
      </c>
      <c r="AZ29" s="235">
        <v>7</v>
      </c>
      <c r="BA29" s="235"/>
      <c r="BB29" s="221">
        <f t="shared" si="15"/>
        <v>7</v>
      </c>
      <c r="BC29" s="235">
        <v>5</v>
      </c>
      <c r="BD29" s="235"/>
      <c r="BE29" s="221">
        <f t="shared" si="16"/>
        <v>5</v>
      </c>
      <c r="BF29" s="221">
        <v>7</v>
      </c>
      <c r="BG29" s="221"/>
      <c r="BH29" s="221">
        <f t="shared" si="17"/>
        <v>7</v>
      </c>
      <c r="BI29" s="221">
        <v>8</v>
      </c>
      <c r="BJ29" s="221"/>
      <c r="BK29" s="221">
        <f t="shared" si="18"/>
        <v>8</v>
      </c>
      <c r="BL29" s="221">
        <v>6</v>
      </c>
      <c r="BM29" s="221"/>
      <c r="BN29" s="356">
        <f t="shared" si="19"/>
        <v>6</v>
      </c>
      <c r="BO29" s="363"/>
      <c r="BP29" s="363"/>
      <c r="BQ29" s="364">
        <f t="shared" si="31"/>
        <v>0</v>
      </c>
      <c r="BR29" s="363"/>
      <c r="BS29" s="363"/>
      <c r="BT29" s="364">
        <f t="shared" si="32"/>
        <v>0</v>
      </c>
      <c r="BU29" s="363"/>
      <c r="BV29" s="363"/>
      <c r="BW29" s="364">
        <f t="shared" si="33"/>
        <v>0</v>
      </c>
      <c r="BX29" s="363"/>
      <c r="BY29" s="363"/>
      <c r="BZ29" s="364">
        <f t="shared" si="34"/>
        <v>0</v>
      </c>
      <c r="CA29" s="365"/>
      <c r="CB29" s="365"/>
      <c r="CC29" s="364">
        <f t="shared" si="35"/>
        <v>0</v>
      </c>
      <c r="CD29" s="365"/>
      <c r="CE29" s="365"/>
      <c r="CF29" s="364">
        <f t="shared" si="36"/>
        <v>0</v>
      </c>
      <c r="CG29" s="365"/>
      <c r="CH29" s="365"/>
      <c r="CI29" s="366">
        <f t="shared" si="37"/>
        <v>0</v>
      </c>
      <c r="CJ29" s="381"/>
      <c r="CK29" s="156"/>
      <c r="CL29" s="338">
        <f t="shared" si="38"/>
        <v>0</v>
      </c>
      <c r="CM29" s="381"/>
      <c r="CN29" s="156"/>
      <c r="CO29" s="338">
        <f t="shared" si="39"/>
        <v>0</v>
      </c>
      <c r="CP29" s="358">
        <f t="shared" si="29"/>
        <v>5.03</v>
      </c>
      <c r="CQ29" s="238">
        <v>7.03</v>
      </c>
      <c r="CR29" s="237">
        <v>5.03</v>
      </c>
      <c r="CS29" s="223" t="str">
        <f t="shared" si="30"/>
        <v>Khá</v>
      </c>
    </row>
    <row r="30" spans="1:97" s="51" customFormat="1" ht="25.5" customHeight="1">
      <c r="A30" s="257">
        <v>28</v>
      </c>
      <c r="B30" s="261" t="s">
        <v>283</v>
      </c>
      <c r="C30" s="262" t="s">
        <v>141</v>
      </c>
      <c r="D30" s="281" t="s">
        <v>142</v>
      </c>
      <c r="E30" s="261" t="s">
        <v>143</v>
      </c>
      <c r="F30" s="262" t="s">
        <v>144</v>
      </c>
      <c r="G30" s="232">
        <v>4</v>
      </c>
      <c r="H30" s="233">
        <v>10</v>
      </c>
      <c r="I30" s="221">
        <f t="shared" si="0"/>
        <v>10</v>
      </c>
      <c r="J30" s="233">
        <v>6</v>
      </c>
      <c r="K30" s="233"/>
      <c r="L30" s="221">
        <f t="shared" si="1"/>
        <v>6</v>
      </c>
      <c r="M30" s="233">
        <v>4</v>
      </c>
      <c r="N30" s="233">
        <v>6</v>
      </c>
      <c r="O30" s="221">
        <f t="shared" si="2"/>
        <v>6</v>
      </c>
      <c r="P30" s="233">
        <v>9</v>
      </c>
      <c r="Q30" s="233"/>
      <c r="R30" s="221">
        <f t="shared" si="3"/>
        <v>9</v>
      </c>
      <c r="S30" s="233">
        <v>5</v>
      </c>
      <c r="T30" s="233"/>
      <c r="U30" s="221">
        <f t="shared" si="4"/>
        <v>5</v>
      </c>
      <c r="V30" s="233">
        <v>7</v>
      </c>
      <c r="W30" s="233"/>
      <c r="X30" s="221">
        <f t="shared" si="5"/>
        <v>7</v>
      </c>
      <c r="Y30" s="234">
        <v>9</v>
      </c>
      <c r="Z30" s="234"/>
      <c r="AA30" s="221">
        <f t="shared" si="6"/>
        <v>9</v>
      </c>
      <c r="AB30" s="234">
        <v>3</v>
      </c>
      <c r="AC30" s="234">
        <v>5</v>
      </c>
      <c r="AD30" s="221">
        <f t="shared" si="7"/>
        <v>5</v>
      </c>
      <c r="AE30" s="234">
        <v>6</v>
      </c>
      <c r="AF30" s="234"/>
      <c r="AG30" s="221">
        <f t="shared" si="8"/>
        <v>6</v>
      </c>
      <c r="AH30" s="234">
        <v>5</v>
      </c>
      <c r="AI30" s="234"/>
      <c r="AJ30" s="221">
        <f t="shared" si="9"/>
        <v>5</v>
      </c>
      <c r="AK30" s="221">
        <v>8</v>
      </c>
      <c r="AL30" s="221"/>
      <c r="AM30" s="221">
        <f t="shared" si="10"/>
        <v>8</v>
      </c>
      <c r="AN30" s="221">
        <v>6</v>
      </c>
      <c r="AO30" s="221"/>
      <c r="AP30" s="221">
        <f t="shared" si="11"/>
        <v>6</v>
      </c>
      <c r="AQ30" s="234"/>
      <c r="AR30" s="234"/>
      <c r="AS30" s="221">
        <f t="shared" si="12"/>
        <v>0</v>
      </c>
      <c r="AT30" s="235">
        <v>10</v>
      </c>
      <c r="AU30" s="235"/>
      <c r="AV30" s="221">
        <f t="shared" si="13"/>
        <v>10</v>
      </c>
      <c r="AW30" s="235">
        <v>7</v>
      </c>
      <c r="AX30" s="235"/>
      <c r="AY30" s="221">
        <f t="shared" si="14"/>
        <v>7</v>
      </c>
      <c r="AZ30" s="235">
        <v>5</v>
      </c>
      <c r="BA30" s="235"/>
      <c r="BB30" s="221">
        <f t="shared" si="15"/>
        <v>5</v>
      </c>
      <c r="BC30" s="235">
        <v>6</v>
      </c>
      <c r="BD30" s="235"/>
      <c r="BE30" s="221">
        <f t="shared" si="16"/>
        <v>6</v>
      </c>
      <c r="BF30" s="221">
        <v>8</v>
      </c>
      <c r="BG30" s="221"/>
      <c r="BH30" s="221">
        <f t="shared" si="17"/>
        <v>8</v>
      </c>
      <c r="BI30" s="221">
        <v>4</v>
      </c>
      <c r="BJ30" s="221"/>
      <c r="BK30" s="221">
        <f t="shared" si="18"/>
        <v>4</v>
      </c>
      <c r="BL30" s="221">
        <v>2</v>
      </c>
      <c r="BM30" s="221"/>
      <c r="BN30" s="356">
        <f t="shared" si="19"/>
        <v>2</v>
      </c>
      <c r="BO30" s="363"/>
      <c r="BP30" s="363"/>
      <c r="BQ30" s="364">
        <f t="shared" si="31"/>
        <v>0</v>
      </c>
      <c r="BR30" s="363"/>
      <c r="BS30" s="363"/>
      <c r="BT30" s="364">
        <f t="shared" si="32"/>
        <v>0</v>
      </c>
      <c r="BU30" s="363"/>
      <c r="BV30" s="363"/>
      <c r="BW30" s="364">
        <f t="shared" si="33"/>
        <v>0</v>
      </c>
      <c r="BX30" s="363"/>
      <c r="BY30" s="363"/>
      <c r="BZ30" s="364">
        <f t="shared" si="34"/>
        <v>0</v>
      </c>
      <c r="CA30" s="365"/>
      <c r="CB30" s="365"/>
      <c r="CC30" s="364">
        <f t="shared" si="35"/>
        <v>0</v>
      </c>
      <c r="CD30" s="365"/>
      <c r="CE30" s="365"/>
      <c r="CF30" s="364">
        <f t="shared" si="36"/>
        <v>0</v>
      </c>
      <c r="CG30" s="365"/>
      <c r="CH30" s="365"/>
      <c r="CI30" s="366">
        <f t="shared" si="37"/>
        <v>0</v>
      </c>
      <c r="CJ30" s="381"/>
      <c r="CK30" s="156"/>
      <c r="CL30" s="338">
        <f t="shared" si="38"/>
        <v>0</v>
      </c>
      <c r="CM30" s="381"/>
      <c r="CN30" s="156"/>
      <c r="CO30" s="338">
        <f t="shared" si="39"/>
        <v>0</v>
      </c>
      <c r="CP30" s="358">
        <f t="shared" si="29"/>
        <v>4.91</v>
      </c>
      <c r="CQ30" s="238">
        <v>6.86</v>
      </c>
      <c r="CR30" s="237">
        <v>4.91</v>
      </c>
      <c r="CS30" s="223" t="str">
        <f t="shared" si="30"/>
        <v>TB.Khá</v>
      </c>
    </row>
    <row r="31" spans="1:97" s="51" customFormat="1" ht="25.5" customHeight="1">
      <c r="A31" s="260">
        <v>29</v>
      </c>
      <c r="B31" s="261" t="s">
        <v>284</v>
      </c>
      <c r="C31" s="262" t="s">
        <v>125</v>
      </c>
      <c r="D31" s="281" t="s">
        <v>145</v>
      </c>
      <c r="E31" s="261" t="s">
        <v>146</v>
      </c>
      <c r="F31" s="262" t="s">
        <v>16</v>
      </c>
      <c r="G31" s="232">
        <v>5</v>
      </c>
      <c r="H31" s="233"/>
      <c r="I31" s="221">
        <f t="shared" si="0"/>
        <v>5</v>
      </c>
      <c r="J31" s="233">
        <v>6</v>
      </c>
      <c r="K31" s="233"/>
      <c r="L31" s="221">
        <f t="shared" si="1"/>
        <v>6</v>
      </c>
      <c r="M31" s="233">
        <v>4</v>
      </c>
      <c r="N31" s="233">
        <v>5</v>
      </c>
      <c r="O31" s="221">
        <f t="shared" si="2"/>
        <v>5</v>
      </c>
      <c r="P31" s="233">
        <v>9</v>
      </c>
      <c r="Q31" s="233"/>
      <c r="R31" s="221">
        <f t="shared" si="3"/>
        <v>9</v>
      </c>
      <c r="S31" s="233">
        <v>5</v>
      </c>
      <c r="T31" s="233"/>
      <c r="U31" s="221">
        <f t="shared" si="4"/>
        <v>5</v>
      </c>
      <c r="V31" s="233">
        <v>8</v>
      </c>
      <c r="W31" s="233"/>
      <c r="X31" s="221">
        <f t="shared" si="5"/>
        <v>8</v>
      </c>
      <c r="Y31" s="234">
        <v>9</v>
      </c>
      <c r="Z31" s="234"/>
      <c r="AA31" s="221">
        <f t="shared" si="6"/>
        <v>9</v>
      </c>
      <c r="AB31" s="234">
        <v>2</v>
      </c>
      <c r="AC31" s="234">
        <v>5</v>
      </c>
      <c r="AD31" s="221">
        <f t="shared" si="7"/>
        <v>5</v>
      </c>
      <c r="AE31" s="234">
        <v>6</v>
      </c>
      <c r="AF31" s="234"/>
      <c r="AG31" s="221">
        <f t="shared" si="8"/>
        <v>6</v>
      </c>
      <c r="AH31" s="234">
        <v>4</v>
      </c>
      <c r="AI31" s="234">
        <v>7</v>
      </c>
      <c r="AJ31" s="221">
        <f t="shared" si="9"/>
        <v>7</v>
      </c>
      <c r="AK31" s="221">
        <v>6</v>
      </c>
      <c r="AL31" s="221"/>
      <c r="AM31" s="221">
        <f t="shared" si="10"/>
        <v>6</v>
      </c>
      <c r="AN31" s="221">
        <v>8</v>
      </c>
      <c r="AO31" s="221"/>
      <c r="AP31" s="221">
        <f t="shared" si="11"/>
        <v>8</v>
      </c>
      <c r="AQ31" s="234"/>
      <c r="AR31" s="234"/>
      <c r="AS31" s="221">
        <f t="shared" si="12"/>
        <v>0</v>
      </c>
      <c r="AT31" s="235">
        <v>9</v>
      </c>
      <c r="AU31" s="235"/>
      <c r="AV31" s="221">
        <f t="shared" si="13"/>
        <v>9</v>
      </c>
      <c r="AW31" s="235">
        <v>7</v>
      </c>
      <c r="AX31" s="235"/>
      <c r="AY31" s="221">
        <f t="shared" si="14"/>
        <v>7</v>
      </c>
      <c r="AZ31" s="235">
        <v>6</v>
      </c>
      <c r="BA31" s="235"/>
      <c r="BB31" s="221">
        <f t="shared" si="15"/>
        <v>6</v>
      </c>
      <c r="BC31" s="235">
        <v>7</v>
      </c>
      <c r="BD31" s="235"/>
      <c r="BE31" s="221">
        <f t="shared" si="16"/>
        <v>7</v>
      </c>
      <c r="BF31" s="221">
        <v>8</v>
      </c>
      <c r="BG31" s="221"/>
      <c r="BH31" s="221">
        <f t="shared" si="17"/>
        <v>8</v>
      </c>
      <c r="BI31" s="221">
        <v>6</v>
      </c>
      <c r="BJ31" s="221"/>
      <c r="BK31" s="221">
        <f t="shared" si="18"/>
        <v>6</v>
      </c>
      <c r="BL31" s="221">
        <v>6</v>
      </c>
      <c r="BM31" s="221"/>
      <c r="BN31" s="356">
        <f t="shared" si="19"/>
        <v>6</v>
      </c>
      <c r="BO31" s="363"/>
      <c r="BP31" s="363"/>
      <c r="BQ31" s="364">
        <f t="shared" si="31"/>
        <v>0</v>
      </c>
      <c r="BR31" s="363"/>
      <c r="BS31" s="363"/>
      <c r="BT31" s="364">
        <f t="shared" si="32"/>
        <v>0</v>
      </c>
      <c r="BU31" s="363"/>
      <c r="BV31" s="363"/>
      <c r="BW31" s="364">
        <f t="shared" si="33"/>
        <v>0</v>
      </c>
      <c r="BX31" s="363"/>
      <c r="BY31" s="363"/>
      <c r="BZ31" s="364">
        <f t="shared" si="34"/>
        <v>0</v>
      </c>
      <c r="CA31" s="365"/>
      <c r="CB31" s="365"/>
      <c r="CC31" s="364">
        <f t="shared" si="35"/>
        <v>0</v>
      </c>
      <c r="CD31" s="365"/>
      <c r="CE31" s="365"/>
      <c r="CF31" s="364">
        <f t="shared" si="36"/>
        <v>0</v>
      </c>
      <c r="CG31" s="365"/>
      <c r="CH31" s="365"/>
      <c r="CI31" s="366">
        <f t="shared" si="37"/>
        <v>0</v>
      </c>
      <c r="CJ31" s="381"/>
      <c r="CK31" s="156"/>
      <c r="CL31" s="338">
        <f t="shared" si="38"/>
        <v>0</v>
      </c>
      <c r="CM31" s="381"/>
      <c r="CN31" s="156"/>
      <c r="CO31" s="338">
        <f t="shared" si="39"/>
        <v>0</v>
      </c>
      <c r="CP31" s="358">
        <f t="shared" si="29"/>
        <v>4.74</v>
      </c>
      <c r="CQ31" s="238">
        <v>6.62</v>
      </c>
      <c r="CR31" s="237">
        <v>4.74</v>
      </c>
      <c r="CS31" s="223" t="str">
        <f t="shared" si="30"/>
        <v>TB.Khá</v>
      </c>
    </row>
    <row r="32" spans="1:97" s="51" customFormat="1" ht="25.5" customHeight="1">
      <c r="A32" s="260">
        <v>30</v>
      </c>
      <c r="B32" s="261" t="s">
        <v>285</v>
      </c>
      <c r="C32" s="262" t="s">
        <v>147</v>
      </c>
      <c r="D32" s="281" t="s">
        <v>148</v>
      </c>
      <c r="E32" s="261" t="s">
        <v>149</v>
      </c>
      <c r="F32" s="262" t="s">
        <v>150</v>
      </c>
      <c r="G32" s="232">
        <v>4</v>
      </c>
      <c r="H32" s="233">
        <v>7</v>
      </c>
      <c r="I32" s="221">
        <f t="shared" si="0"/>
        <v>7</v>
      </c>
      <c r="J32" s="233">
        <v>6</v>
      </c>
      <c r="K32" s="233"/>
      <c r="L32" s="221">
        <f t="shared" si="1"/>
        <v>6</v>
      </c>
      <c r="M32" s="233">
        <v>6</v>
      </c>
      <c r="N32" s="233"/>
      <c r="O32" s="221">
        <f t="shared" si="2"/>
        <v>6</v>
      </c>
      <c r="P32" s="233">
        <v>9</v>
      </c>
      <c r="Q32" s="233"/>
      <c r="R32" s="221">
        <f t="shared" si="3"/>
        <v>9</v>
      </c>
      <c r="S32" s="233">
        <v>5</v>
      </c>
      <c r="T32" s="233"/>
      <c r="U32" s="221">
        <f t="shared" si="4"/>
        <v>5</v>
      </c>
      <c r="V32" s="233">
        <v>6</v>
      </c>
      <c r="W32" s="233"/>
      <c r="X32" s="221">
        <f t="shared" si="5"/>
        <v>6</v>
      </c>
      <c r="Y32" s="234">
        <v>9</v>
      </c>
      <c r="Z32" s="234"/>
      <c r="AA32" s="221">
        <f t="shared" si="6"/>
        <v>9</v>
      </c>
      <c r="AB32" s="234">
        <v>3</v>
      </c>
      <c r="AC32" s="234">
        <v>3</v>
      </c>
      <c r="AD32" s="221">
        <f t="shared" si="7"/>
        <v>3</v>
      </c>
      <c r="AE32" s="234">
        <v>6</v>
      </c>
      <c r="AF32" s="234"/>
      <c r="AG32" s="221">
        <f t="shared" si="8"/>
        <v>6</v>
      </c>
      <c r="AH32" s="234">
        <v>4</v>
      </c>
      <c r="AI32" s="234">
        <v>6</v>
      </c>
      <c r="AJ32" s="221">
        <f t="shared" si="9"/>
        <v>6</v>
      </c>
      <c r="AK32" s="221">
        <v>5</v>
      </c>
      <c r="AL32" s="221"/>
      <c r="AM32" s="221">
        <f t="shared" si="10"/>
        <v>5</v>
      </c>
      <c r="AN32" s="221">
        <v>5</v>
      </c>
      <c r="AO32" s="221"/>
      <c r="AP32" s="221">
        <f t="shared" si="11"/>
        <v>5</v>
      </c>
      <c r="AQ32" s="234"/>
      <c r="AR32" s="234"/>
      <c r="AS32" s="221">
        <f t="shared" si="12"/>
        <v>0</v>
      </c>
      <c r="AT32" s="235">
        <v>9</v>
      </c>
      <c r="AU32" s="235"/>
      <c r="AV32" s="221">
        <f t="shared" si="13"/>
        <v>9</v>
      </c>
      <c r="AW32" s="235">
        <v>5</v>
      </c>
      <c r="AX32" s="235"/>
      <c r="AY32" s="221">
        <f t="shared" si="14"/>
        <v>5</v>
      </c>
      <c r="AZ32" s="235">
        <v>4</v>
      </c>
      <c r="BA32" s="235">
        <v>6</v>
      </c>
      <c r="BB32" s="221">
        <f t="shared" si="15"/>
        <v>6</v>
      </c>
      <c r="BC32" s="235">
        <v>6</v>
      </c>
      <c r="BD32" s="235"/>
      <c r="BE32" s="221">
        <f t="shared" si="16"/>
        <v>6</v>
      </c>
      <c r="BF32" s="221">
        <v>7</v>
      </c>
      <c r="BG32" s="221"/>
      <c r="BH32" s="221">
        <f t="shared" si="17"/>
        <v>7</v>
      </c>
      <c r="BI32" s="221">
        <v>5</v>
      </c>
      <c r="BJ32" s="221"/>
      <c r="BK32" s="221">
        <f t="shared" si="18"/>
        <v>5</v>
      </c>
      <c r="BL32" s="221">
        <v>3</v>
      </c>
      <c r="BM32" s="221"/>
      <c r="BN32" s="356">
        <f t="shared" si="19"/>
        <v>3</v>
      </c>
      <c r="BO32" s="363"/>
      <c r="BP32" s="363"/>
      <c r="BQ32" s="364">
        <f t="shared" si="31"/>
        <v>0</v>
      </c>
      <c r="BR32" s="363"/>
      <c r="BS32" s="363"/>
      <c r="BT32" s="364">
        <f t="shared" si="32"/>
        <v>0</v>
      </c>
      <c r="BU32" s="363"/>
      <c r="BV32" s="363"/>
      <c r="BW32" s="364">
        <f t="shared" si="33"/>
        <v>0</v>
      </c>
      <c r="BX32" s="363"/>
      <c r="BY32" s="363"/>
      <c r="BZ32" s="364">
        <f t="shared" si="34"/>
        <v>0</v>
      </c>
      <c r="CA32" s="365"/>
      <c r="CB32" s="365"/>
      <c r="CC32" s="364">
        <f t="shared" si="35"/>
        <v>0</v>
      </c>
      <c r="CD32" s="365"/>
      <c r="CE32" s="365"/>
      <c r="CF32" s="364">
        <f t="shared" si="36"/>
        <v>0</v>
      </c>
      <c r="CG32" s="365"/>
      <c r="CH32" s="365"/>
      <c r="CI32" s="366">
        <f t="shared" si="37"/>
        <v>0</v>
      </c>
      <c r="CJ32" s="381"/>
      <c r="CK32" s="156"/>
      <c r="CL32" s="338">
        <f t="shared" si="38"/>
        <v>0</v>
      </c>
      <c r="CM32" s="381"/>
      <c r="CN32" s="156"/>
      <c r="CO32" s="338">
        <f t="shared" si="39"/>
        <v>0</v>
      </c>
      <c r="CP32" s="358">
        <f t="shared" si="29"/>
        <v>4.55</v>
      </c>
      <c r="CQ32" s="238">
        <v>6.35</v>
      </c>
      <c r="CR32" s="237">
        <v>4.55</v>
      </c>
      <c r="CS32" s="223" t="str">
        <f t="shared" si="30"/>
        <v>TB.Khá</v>
      </c>
    </row>
    <row r="33" spans="1:97" s="51" customFormat="1" ht="25.5" customHeight="1">
      <c r="A33" s="257">
        <v>31</v>
      </c>
      <c r="B33" s="261" t="s">
        <v>286</v>
      </c>
      <c r="C33" s="262" t="s">
        <v>151</v>
      </c>
      <c r="D33" s="281" t="s">
        <v>54</v>
      </c>
      <c r="E33" s="261" t="s">
        <v>152</v>
      </c>
      <c r="F33" s="262" t="s">
        <v>20</v>
      </c>
      <c r="G33" s="224">
        <v>6</v>
      </c>
      <c r="H33" s="221"/>
      <c r="I33" s="221">
        <f t="shared" si="0"/>
        <v>6</v>
      </c>
      <c r="J33" s="221">
        <v>7</v>
      </c>
      <c r="K33" s="221"/>
      <c r="L33" s="221">
        <f t="shared" si="1"/>
        <v>7</v>
      </c>
      <c r="M33" s="221">
        <v>8</v>
      </c>
      <c r="N33" s="221"/>
      <c r="O33" s="221">
        <f t="shared" si="2"/>
        <v>8</v>
      </c>
      <c r="P33" s="221">
        <v>10</v>
      </c>
      <c r="Q33" s="221"/>
      <c r="R33" s="221">
        <f t="shared" si="3"/>
        <v>10</v>
      </c>
      <c r="S33" s="221">
        <v>6</v>
      </c>
      <c r="T33" s="221"/>
      <c r="U33" s="221">
        <f t="shared" si="4"/>
        <v>6</v>
      </c>
      <c r="V33" s="221">
        <v>6</v>
      </c>
      <c r="W33" s="221"/>
      <c r="X33" s="221">
        <f t="shared" si="5"/>
        <v>6</v>
      </c>
      <c r="Y33" s="221">
        <v>7</v>
      </c>
      <c r="Z33" s="221"/>
      <c r="AA33" s="221">
        <f t="shared" si="6"/>
        <v>7</v>
      </c>
      <c r="AB33" s="221">
        <v>5</v>
      </c>
      <c r="AC33" s="221"/>
      <c r="AD33" s="221">
        <f t="shared" si="7"/>
        <v>5</v>
      </c>
      <c r="AE33" s="221">
        <v>8</v>
      </c>
      <c r="AF33" s="221"/>
      <c r="AG33" s="221">
        <f t="shared" si="8"/>
        <v>8</v>
      </c>
      <c r="AH33" s="221">
        <v>5</v>
      </c>
      <c r="AI33" s="221"/>
      <c r="AJ33" s="221">
        <f t="shared" si="9"/>
        <v>5</v>
      </c>
      <c r="AK33" s="221">
        <v>7</v>
      </c>
      <c r="AL33" s="221"/>
      <c r="AM33" s="221">
        <f t="shared" si="10"/>
        <v>7</v>
      </c>
      <c r="AN33" s="221">
        <v>7</v>
      </c>
      <c r="AO33" s="221"/>
      <c r="AP33" s="221">
        <f t="shared" si="11"/>
        <v>7</v>
      </c>
      <c r="AQ33" s="221"/>
      <c r="AR33" s="221"/>
      <c r="AS33" s="221">
        <f t="shared" si="12"/>
        <v>0</v>
      </c>
      <c r="AT33" s="221">
        <v>9</v>
      </c>
      <c r="AU33" s="221"/>
      <c r="AV33" s="221">
        <f t="shared" si="13"/>
        <v>9</v>
      </c>
      <c r="AW33" s="221">
        <v>6</v>
      </c>
      <c r="AX33" s="221"/>
      <c r="AY33" s="221">
        <f t="shared" si="14"/>
        <v>6</v>
      </c>
      <c r="AZ33" s="221">
        <v>7</v>
      </c>
      <c r="BA33" s="221"/>
      <c r="BB33" s="221">
        <f t="shared" si="15"/>
        <v>7</v>
      </c>
      <c r="BC33" s="221">
        <v>7</v>
      </c>
      <c r="BD33" s="221"/>
      <c r="BE33" s="221">
        <f t="shared" si="16"/>
        <v>7</v>
      </c>
      <c r="BF33" s="221">
        <v>7</v>
      </c>
      <c r="BG33" s="221"/>
      <c r="BH33" s="221">
        <f t="shared" si="17"/>
        <v>7</v>
      </c>
      <c r="BI33" s="221">
        <v>9</v>
      </c>
      <c r="BJ33" s="221"/>
      <c r="BK33" s="221">
        <f t="shared" si="18"/>
        <v>9</v>
      </c>
      <c r="BL33" s="221">
        <v>7</v>
      </c>
      <c r="BM33" s="221"/>
      <c r="BN33" s="356">
        <f t="shared" si="19"/>
        <v>7</v>
      </c>
      <c r="BO33" s="367"/>
      <c r="BP33" s="367"/>
      <c r="BQ33" s="364">
        <f t="shared" si="31"/>
        <v>0</v>
      </c>
      <c r="BR33" s="367"/>
      <c r="BS33" s="367"/>
      <c r="BT33" s="364">
        <f t="shared" si="32"/>
        <v>0</v>
      </c>
      <c r="BU33" s="367"/>
      <c r="BV33" s="367"/>
      <c r="BW33" s="364">
        <f t="shared" si="33"/>
        <v>0</v>
      </c>
      <c r="BX33" s="367"/>
      <c r="BY33" s="367"/>
      <c r="BZ33" s="364">
        <f t="shared" si="34"/>
        <v>0</v>
      </c>
      <c r="CA33" s="365"/>
      <c r="CB33" s="365"/>
      <c r="CC33" s="364">
        <f t="shared" si="35"/>
        <v>0</v>
      </c>
      <c r="CD33" s="365"/>
      <c r="CE33" s="365"/>
      <c r="CF33" s="364">
        <f t="shared" si="36"/>
        <v>0</v>
      </c>
      <c r="CG33" s="365"/>
      <c r="CH33" s="365"/>
      <c r="CI33" s="366">
        <f t="shared" si="37"/>
        <v>0</v>
      </c>
      <c r="CJ33" s="381"/>
      <c r="CK33" s="156"/>
      <c r="CL33" s="338">
        <f t="shared" si="38"/>
        <v>0</v>
      </c>
      <c r="CM33" s="381"/>
      <c r="CN33" s="156"/>
      <c r="CO33" s="338">
        <f t="shared" si="39"/>
        <v>0</v>
      </c>
      <c r="CP33" s="358">
        <f t="shared" si="29"/>
        <v>5.07</v>
      </c>
      <c r="CQ33" s="219">
        <v>7.08</v>
      </c>
      <c r="CR33" s="220">
        <v>5.07</v>
      </c>
      <c r="CS33" s="223" t="str">
        <f t="shared" si="30"/>
        <v>Khá</v>
      </c>
    </row>
    <row r="34" spans="1:97" s="51" customFormat="1" ht="25.5" customHeight="1">
      <c r="A34" s="260">
        <v>32</v>
      </c>
      <c r="B34" s="261" t="s">
        <v>287</v>
      </c>
      <c r="C34" s="262" t="s">
        <v>153</v>
      </c>
      <c r="D34" s="281" t="s">
        <v>56</v>
      </c>
      <c r="E34" s="261" t="s">
        <v>154</v>
      </c>
      <c r="F34" s="262" t="s">
        <v>2</v>
      </c>
      <c r="G34" s="224">
        <v>4</v>
      </c>
      <c r="H34" s="221">
        <v>9</v>
      </c>
      <c r="I34" s="221">
        <f t="shared" si="0"/>
        <v>9</v>
      </c>
      <c r="J34" s="221">
        <v>7</v>
      </c>
      <c r="K34" s="221"/>
      <c r="L34" s="221">
        <f t="shared" si="1"/>
        <v>7</v>
      </c>
      <c r="M34" s="221">
        <v>3</v>
      </c>
      <c r="N34" s="221">
        <v>5</v>
      </c>
      <c r="O34" s="221">
        <f t="shared" si="2"/>
        <v>5</v>
      </c>
      <c r="P34" s="221">
        <v>10</v>
      </c>
      <c r="Q34" s="221"/>
      <c r="R34" s="221">
        <f t="shared" si="3"/>
        <v>10</v>
      </c>
      <c r="S34" s="221">
        <v>7</v>
      </c>
      <c r="T34" s="221"/>
      <c r="U34" s="221">
        <f t="shared" si="4"/>
        <v>7</v>
      </c>
      <c r="V34" s="221">
        <v>5</v>
      </c>
      <c r="W34" s="221"/>
      <c r="X34" s="221">
        <f t="shared" si="5"/>
        <v>5</v>
      </c>
      <c r="Y34" s="221">
        <v>9</v>
      </c>
      <c r="Z34" s="221"/>
      <c r="AA34" s="221">
        <f t="shared" si="6"/>
        <v>9</v>
      </c>
      <c r="AB34" s="221">
        <v>3</v>
      </c>
      <c r="AC34" s="221">
        <v>3</v>
      </c>
      <c r="AD34" s="221">
        <f t="shared" si="7"/>
        <v>3</v>
      </c>
      <c r="AE34" s="221">
        <v>7</v>
      </c>
      <c r="AF34" s="221"/>
      <c r="AG34" s="221">
        <f t="shared" si="8"/>
        <v>7</v>
      </c>
      <c r="AH34" s="221">
        <v>4</v>
      </c>
      <c r="AI34" s="221">
        <v>5</v>
      </c>
      <c r="AJ34" s="221">
        <f t="shared" si="9"/>
        <v>5</v>
      </c>
      <c r="AK34" s="221">
        <v>8</v>
      </c>
      <c r="AL34" s="221"/>
      <c r="AM34" s="221">
        <f t="shared" si="10"/>
        <v>8</v>
      </c>
      <c r="AN34" s="221">
        <v>5</v>
      </c>
      <c r="AO34" s="221"/>
      <c r="AP34" s="221">
        <f t="shared" si="11"/>
        <v>5</v>
      </c>
      <c r="AQ34" s="221"/>
      <c r="AR34" s="221"/>
      <c r="AS34" s="221">
        <f t="shared" si="12"/>
        <v>0</v>
      </c>
      <c r="AT34" s="221">
        <v>10</v>
      </c>
      <c r="AU34" s="221"/>
      <c r="AV34" s="221">
        <f t="shared" si="13"/>
        <v>10</v>
      </c>
      <c r="AW34" s="221">
        <v>7</v>
      </c>
      <c r="AX34" s="221"/>
      <c r="AY34" s="221">
        <f t="shared" si="14"/>
        <v>7</v>
      </c>
      <c r="AZ34" s="221">
        <v>7</v>
      </c>
      <c r="BA34" s="221"/>
      <c r="BB34" s="221">
        <f t="shared" si="15"/>
        <v>7</v>
      </c>
      <c r="BC34" s="221">
        <v>7</v>
      </c>
      <c r="BD34" s="221"/>
      <c r="BE34" s="221">
        <f t="shared" si="16"/>
        <v>7</v>
      </c>
      <c r="BF34" s="221">
        <v>9</v>
      </c>
      <c r="BG34" s="221"/>
      <c r="BH34" s="221">
        <f t="shared" si="17"/>
        <v>9</v>
      </c>
      <c r="BI34" s="221">
        <v>7</v>
      </c>
      <c r="BJ34" s="221"/>
      <c r="BK34" s="221">
        <f t="shared" si="18"/>
        <v>7</v>
      </c>
      <c r="BL34" s="221">
        <v>5</v>
      </c>
      <c r="BM34" s="221"/>
      <c r="BN34" s="356">
        <f t="shared" si="19"/>
        <v>5</v>
      </c>
      <c r="BO34" s="367"/>
      <c r="BP34" s="367"/>
      <c r="BQ34" s="364">
        <f t="shared" si="31"/>
        <v>0</v>
      </c>
      <c r="BR34" s="367"/>
      <c r="BS34" s="367"/>
      <c r="BT34" s="364">
        <f t="shared" si="32"/>
        <v>0</v>
      </c>
      <c r="BU34" s="367"/>
      <c r="BV34" s="367"/>
      <c r="BW34" s="364">
        <f t="shared" si="33"/>
        <v>0</v>
      </c>
      <c r="BX34" s="367"/>
      <c r="BY34" s="367"/>
      <c r="BZ34" s="364">
        <f t="shared" si="34"/>
        <v>0</v>
      </c>
      <c r="CA34" s="365"/>
      <c r="CB34" s="365"/>
      <c r="CC34" s="364">
        <f t="shared" si="35"/>
        <v>0</v>
      </c>
      <c r="CD34" s="365"/>
      <c r="CE34" s="365"/>
      <c r="CF34" s="364">
        <f t="shared" si="36"/>
        <v>0</v>
      </c>
      <c r="CG34" s="365"/>
      <c r="CH34" s="365"/>
      <c r="CI34" s="366">
        <f t="shared" si="37"/>
        <v>0</v>
      </c>
      <c r="CJ34" s="381"/>
      <c r="CK34" s="156"/>
      <c r="CL34" s="338">
        <f t="shared" si="38"/>
        <v>0</v>
      </c>
      <c r="CM34" s="381"/>
      <c r="CN34" s="156"/>
      <c r="CO34" s="338">
        <f t="shared" si="39"/>
        <v>0</v>
      </c>
      <c r="CP34" s="358">
        <f t="shared" si="29"/>
        <v>5.23</v>
      </c>
      <c r="CQ34" s="219">
        <v>7.3</v>
      </c>
      <c r="CR34" s="220">
        <v>5.23</v>
      </c>
      <c r="CS34" s="223" t="str">
        <f t="shared" si="30"/>
        <v>Khá</v>
      </c>
    </row>
    <row r="35" spans="1:97" s="88" customFormat="1" ht="25.5" customHeight="1">
      <c r="A35" s="266">
        <v>33</v>
      </c>
      <c r="B35" s="267" t="s">
        <v>288</v>
      </c>
      <c r="C35" s="268" t="s">
        <v>155</v>
      </c>
      <c r="D35" s="283" t="s">
        <v>156</v>
      </c>
      <c r="E35" s="267" t="s">
        <v>157</v>
      </c>
      <c r="F35" s="268" t="s">
        <v>158</v>
      </c>
      <c r="G35" s="224">
        <v>3</v>
      </c>
      <c r="H35" s="221"/>
      <c r="I35" s="221">
        <f aca="true" t="shared" si="40" ref="I35:I66">IF(H35="",G35,IF(G35&gt;=5,H35,MAX(G35,H35)))</f>
        <v>3</v>
      </c>
      <c r="J35" s="221">
        <v>4</v>
      </c>
      <c r="K35" s="221">
        <v>4</v>
      </c>
      <c r="L35" s="221">
        <f aca="true" t="shared" si="41" ref="L35:L66">IF(K35="",J35,IF(J35&gt;=5,K35,MAX(J35,K35)))</f>
        <v>4</v>
      </c>
      <c r="M35" s="221">
        <v>3</v>
      </c>
      <c r="N35" s="221">
        <v>4</v>
      </c>
      <c r="O35" s="221">
        <f aca="true" t="shared" si="42" ref="O35:O66">IF(N35="",M35,IF(M35&gt;=5,N35,MAX(M35,N35)))</f>
        <v>4</v>
      </c>
      <c r="P35" s="221">
        <v>9</v>
      </c>
      <c r="Q35" s="221"/>
      <c r="R35" s="221">
        <f aca="true" t="shared" si="43" ref="R35:R66">IF(Q35="",P35,IF(P35&gt;=5,Q35,MAX(P35,Q35)))</f>
        <v>9</v>
      </c>
      <c r="S35" s="221">
        <v>4</v>
      </c>
      <c r="T35" s="221">
        <v>5</v>
      </c>
      <c r="U35" s="221">
        <f aca="true" t="shared" si="44" ref="U35:U66">IF(T35="",S35,IF(S35&gt;=5,T35,MAX(S35,T35)))</f>
        <v>5</v>
      </c>
      <c r="V35" s="221">
        <v>5</v>
      </c>
      <c r="W35" s="221"/>
      <c r="X35" s="221">
        <f aca="true" t="shared" si="45" ref="X35:X66">IF(W35="",V35,IF(V35&gt;=5,W35,MAX(V35,W35)))</f>
        <v>5</v>
      </c>
      <c r="Y35" s="221">
        <v>0</v>
      </c>
      <c r="Z35" s="221"/>
      <c r="AA35" s="221">
        <f t="shared" si="6"/>
        <v>0</v>
      </c>
      <c r="AB35" s="221">
        <v>1</v>
      </c>
      <c r="AC35" s="221"/>
      <c r="AD35" s="221">
        <f t="shared" si="7"/>
        <v>1</v>
      </c>
      <c r="AE35" s="221"/>
      <c r="AF35" s="221"/>
      <c r="AG35" s="221">
        <f t="shared" si="8"/>
        <v>0</v>
      </c>
      <c r="AH35" s="221"/>
      <c r="AI35" s="221"/>
      <c r="AJ35" s="221">
        <f t="shared" si="9"/>
        <v>0</v>
      </c>
      <c r="AK35" s="221">
        <v>5</v>
      </c>
      <c r="AL35" s="221"/>
      <c r="AM35" s="221">
        <f t="shared" si="10"/>
        <v>5</v>
      </c>
      <c r="AN35" s="221">
        <v>7</v>
      </c>
      <c r="AO35" s="221"/>
      <c r="AP35" s="221">
        <f t="shared" si="11"/>
        <v>7</v>
      </c>
      <c r="AQ35" s="221"/>
      <c r="AR35" s="221"/>
      <c r="AS35" s="221">
        <f t="shared" si="12"/>
        <v>0</v>
      </c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356"/>
      <c r="BO35" s="367"/>
      <c r="BP35" s="367"/>
      <c r="BQ35" s="364"/>
      <c r="BR35" s="367"/>
      <c r="BS35" s="367"/>
      <c r="BT35" s="364"/>
      <c r="BU35" s="367"/>
      <c r="BV35" s="367"/>
      <c r="BW35" s="364"/>
      <c r="BX35" s="367"/>
      <c r="BY35" s="367"/>
      <c r="BZ35" s="364"/>
      <c r="CA35" s="365"/>
      <c r="CB35" s="365"/>
      <c r="CC35" s="364"/>
      <c r="CD35" s="365"/>
      <c r="CE35" s="365"/>
      <c r="CF35" s="364"/>
      <c r="CG35" s="365"/>
      <c r="CH35" s="365"/>
      <c r="CI35" s="366"/>
      <c r="CJ35" s="381"/>
      <c r="CK35" s="156"/>
      <c r="CL35" s="338"/>
      <c r="CM35" s="381"/>
      <c r="CN35" s="156"/>
      <c r="CO35" s="338"/>
      <c r="CP35" s="358">
        <f t="shared" si="29"/>
        <v>1.34</v>
      </c>
      <c r="CQ35" s="219">
        <v>1.87</v>
      </c>
      <c r="CR35" s="220">
        <v>1.34</v>
      </c>
      <c r="CS35" s="223" t="str">
        <f t="shared" si="30"/>
        <v>Kém</v>
      </c>
    </row>
    <row r="36" spans="1:97" s="51" customFormat="1" ht="25.5" customHeight="1">
      <c r="A36" s="257">
        <v>34</v>
      </c>
      <c r="B36" s="261" t="s">
        <v>289</v>
      </c>
      <c r="C36" s="262" t="s">
        <v>159</v>
      </c>
      <c r="D36" s="281" t="s">
        <v>160</v>
      </c>
      <c r="E36" s="261" t="s">
        <v>161</v>
      </c>
      <c r="F36" s="262" t="s">
        <v>50</v>
      </c>
      <c r="G36" s="224">
        <v>8</v>
      </c>
      <c r="H36" s="221"/>
      <c r="I36" s="221">
        <f t="shared" si="40"/>
        <v>8</v>
      </c>
      <c r="J36" s="221">
        <v>6</v>
      </c>
      <c r="K36" s="221"/>
      <c r="L36" s="221">
        <f t="shared" si="41"/>
        <v>6</v>
      </c>
      <c r="M36" s="221">
        <v>7</v>
      </c>
      <c r="N36" s="221"/>
      <c r="O36" s="221">
        <f t="shared" si="42"/>
        <v>7</v>
      </c>
      <c r="P36" s="221">
        <v>3</v>
      </c>
      <c r="Q36" s="221">
        <v>6</v>
      </c>
      <c r="R36" s="221">
        <f t="shared" si="43"/>
        <v>6</v>
      </c>
      <c r="S36" s="221">
        <v>7</v>
      </c>
      <c r="T36" s="221"/>
      <c r="U36" s="221">
        <f t="shared" si="44"/>
        <v>7</v>
      </c>
      <c r="V36" s="221">
        <v>6</v>
      </c>
      <c r="W36" s="221"/>
      <c r="X36" s="221">
        <f t="shared" si="45"/>
        <v>6</v>
      </c>
      <c r="Y36" s="221">
        <v>9</v>
      </c>
      <c r="Z36" s="221"/>
      <c r="AA36" s="221">
        <f t="shared" si="6"/>
        <v>9</v>
      </c>
      <c r="AB36" s="221">
        <v>6</v>
      </c>
      <c r="AC36" s="221"/>
      <c r="AD36" s="221">
        <f t="shared" si="7"/>
        <v>6</v>
      </c>
      <c r="AE36" s="221">
        <v>6</v>
      </c>
      <c r="AF36" s="221"/>
      <c r="AG36" s="221">
        <f t="shared" si="8"/>
        <v>6</v>
      </c>
      <c r="AH36" s="221">
        <v>6</v>
      </c>
      <c r="AI36" s="221"/>
      <c r="AJ36" s="221">
        <f t="shared" si="9"/>
        <v>6</v>
      </c>
      <c r="AK36" s="221">
        <v>6</v>
      </c>
      <c r="AL36" s="221"/>
      <c r="AM36" s="221">
        <f t="shared" si="10"/>
        <v>6</v>
      </c>
      <c r="AN36" s="221">
        <v>5</v>
      </c>
      <c r="AO36" s="221"/>
      <c r="AP36" s="221">
        <f t="shared" si="11"/>
        <v>5</v>
      </c>
      <c r="AQ36" s="221"/>
      <c r="AR36" s="221"/>
      <c r="AS36" s="221">
        <f t="shared" si="12"/>
        <v>0</v>
      </c>
      <c r="AT36" s="221">
        <v>9</v>
      </c>
      <c r="AU36" s="221"/>
      <c r="AV36" s="221">
        <f t="shared" si="13"/>
        <v>9</v>
      </c>
      <c r="AW36" s="221">
        <v>6</v>
      </c>
      <c r="AX36" s="221"/>
      <c r="AY36" s="221">
        <f t="shared" si="14"/>
        <v>6</v>
      </c>
      <c r="AZ36" s="221">
        <v>4</v>
      </c>
      <c r="BA36" s="221">
        <v>7</v>
      </c>
      <c r="BB36" s="221">
        <f t="shared" si="15"/>
        <v>7</v>
      </c>
      <c r="BC36" s="221">
        <v>6</v>
      </c>
      <c r="BD36" s="221"/>
      <c r="BE36" s="221">
        <f t="shared" si="16"/>
        <v>6</v>
      </c>
      <c r="BF36" s="221">
        <v>7</v>
      </c>
      <c r="BG36" s="221"/>
      <c r="BH36" s="221">
        <f t="shared" si="17"/>
        <v>7</v>
      </c>
      <c r="BI36" s="221">
        <v>7</v>
      </c>
      <c r="BJ36" s="221"/>
      <c r="BK36" s="221">
        <f t="shared" si="18"/>
        <v>7</v>
      </c>
      <c r="BL36" s="221">
        <v>6</v>
      </c>
      <c r="BM36" s="221"/>
      <c r="BN36" s="356">
        <f t="shared" si="19"/>
        <v>6</v>
      </c>
      <c r="BO36" s="367"/>
      <c r="BP36" s="367"/>
      <c r="BQ36" s="364">
        <f aca="true" t="shared" si="46" ref="BQ36:BQ48">IF(BP36="",BO36,IF(BO36&gt;=5,BP36,MAX(BO36,BP36)))</f>
        <v>0</v>
      </c>
      <c r="BR36" s="367"/>
      <c r="BS36" s="367"/>
      <c r="BT36" s="364">
        <f aca="true" t="shared" si="47" ref="BT36:BT48">IF(BS36="",BR36,IF(BR36&gt;=5,BS36,MAX(BR36,BS36)))</f>
        <v>0</v>
      </c>
      <c r="BU36" s="367"/>
      <c r="BV36" s="367"/>
      <c r="BW36" s="364">
        <f aca="true" t="shared" si="48" ref="BW36:BW48">IF(BV36="",BU36,IF(BU36&gt;=5,BV36,MAX(BU36,BV36)))</f>
        <v>0</v>
      </c>
      <c r="BX36" s="367"/>
      <c r="BY36" s="367"/>
      <c r="BZ36" s="364">
        <f aca="true" t="shared" si="49" ref="BZ36:BZ48">IF(BY36="",BX36,IF(BX36&gt;=5,BY36,MAX(BX36,BY36)))</f>
        <v>0</v>
      </c>
      <c r="CA36" s="365"/>
      <c r="CB36" s="365"/>
      <c r="CC36" s="364">
        <f aca="true" t="shared" si="50" ref="CC36:CC48">IF(CB36="",CA36,IF(CA36&gt;=5,CB36,MAX(CA36,CB36)))</f>
        <v>0</v>
      </c>
      <c r="CD36" s="365"/>
      <c r="CE36" s="365"/>
      <c r="CF36" s="364">
        <f aca="true" t="shared" si="51" ref="CF36:CF48">IF(CE36="",CD36,IF(CD36&gt;=5,CE36,MAX(CD36,CE36)))</f>
        <v>0</v>
      </c>
      <c r="CG36" s="365"/>
      <c r="CH36" s="365"/>
      <c r="CI36" s="366">
        <f aca="true" t="shared" si="52" ref="CI36:CI48">IF(CH36="",CG36,IF(CG36&gt;=5,CH36,MAX(CG36,CH36)))</f>
        <v>0</v>
      </c>
      <c r="CJ36" s="381"/>
      <c r="CK36" s="156"/>
      <c r="CL36" s="338">
        <f aca="true" t="shared" si="53" ref="CL36:CL48">IF(CK36="",CJ36,IF(CJ36&gt;=5,CK36,MAX(CJ36,CK36)))</f>
        <v>0</v>
      </c>
      <c r="CM36" s="381"/>
      <c r="CN36" s="156"/>
      <c r="CO36" s="338">
        <f aca="true" t="shared" si="54" ref="CO36:CO48">IF(CN36="",CM36,IF(CM36&gt;=5,CN36,MAX(CM36,CN36)))</f>
        <v>0</v>
      </c>
      <c r="CP36" s="358">
        <f t="shared" si="29"/>
        <v>4.93</v>
      </c>
      <c r="CQ36" s="219">
        <v>6.89</v>
      </c>
      <c r="CR36" s="220">
        <v>4.93</v>
      </c>
      <c r="CS36" s="223" t="str">
        <f t="shared" si="30"/>
        <v>TB.Khá</v>
      </c>
    </row>
    <row r="37" spans="1:97" s="51" customFormat="1" ht="25.5" customHeight="1">
      <c r="A37" s="260">
        <v>35</v>
      </c>
      <c r="B37" s="261" t="s">
        <v>290</v>
      </c>
      <c r="C37" s="262" t="s">
        <v>162</v>
      </c>
      <c r="D37" s="281" t="s">
        <v>163</v>
      </c>
      <c r="E37" s="261" t="s">
        <v>164</v>
      </c>
      <c r="F37" s="262" t="s">
        <v>62</v>
      </c>
      <c r="G37" s="224">
        <v>5</v>
      </c>
      <c r="H37" s="221"/>
      <c r="I37" s="221">
        <f t="shared" si="40"/>
        <v>5</v>
      </c>
      <c r="J37" s="221">
        <v>4</v>
      </c>
      <c r="K37" s="221">
        <v>5</v>
      </c>
      <c r="L37" s="221">
        <f t="shared" si="41"/>
        <v>5</v>
      </c>
      <c r="M37" s="221">
        <v>2</v>
      </c>
      <c r="N37" s="221">
        <v>5</v>
      </c>
      <c r="O37" s="221">
        <f t="shared" si="42"/>
        <v>5</v>
      </c>
      <c r="P37" s="221">
        <v>10</v>
      </c>
      <c r="Q37" s="221"/>
      <c r="R37" s="221">
        <f t="shared" si="43"/>
        <v>10</v>
      </c>
      <c r="S37" s="221">
        <v>5</v>
      </c>
      <c r="T37" s="221"/>
      <c r="U37" s="221">
        <f t="shared" si="44"/>
        <v>5</v>
      </c>
      <c r="V37" s="221">
        <v>7</v>
      </c>
      <c r="W37" s="221"/>
      <c r="X37" s="221">
        <f t="shared" si="45"/>
        <v>7</v>
      </c>
      <c r="Y37" s="221">
        <v>8</v>
      </c>
      <c r="Z37" s="221"/>
      <c r="AA37" s="221">
        <f t="shared" si="6"/>
        <v>8</v>
      </c>
      <c r="AB37" s="221">
        <v>1</v>
      </c>
      <c r="AC37" s="221">
        <v>3</v>
      </c>
      <c r="AD37" s="221">
        <f t="shared" si="7"/>
        <v>3</v>
      </c>
      <c r="AE37" s="221">
        <v>5</v>
      </c>
      <c r="AF37" s="221"/>
      <c r="AG37" s="221">
        <f t="shared" si="8"/>
        <v>5</v>
      </c>
      <c r="AH37" s="221">
        <v>3</v>
      </c>
      <c r="AI37" s="221">
        <v>5</v>
      </c>
      <c r="AJ37" s="221">
        <f t="shared" si="9"/>
        <v>5</v>
      </c>
      <c r="AK37" s="221">
        <v>7</v>
      </c>
      <c r="AL37" s="221"/>
      <c r="AM37" s="221">
        <f t="shared" si="10"/>
        <v>7</v>
      </c>
      <c r="AN37" s="221">
        <v>7</v>
      </c>
      <c r="AO37" s="221"/>
      <c r="AP37" s="221">
        <f t="shared" si="11"/>
        <v>7</v>
      </c>
      <c r="AQ37" s="221"/>
      <c r="AR37" s="221"/>
      <c r="AS37" s="221">
        <f t="shared" si="12"/>
        <v>0</v>
      </c>
      <c r="AT37" s="221">
        <v>9</v>
      </c>
      <c r="AU37" s="221"/>
      <c r="AV37" s="221">
        <f t="shared" si="13"/>
        <v>9</v>
      </c>
      <c r="AW37" s="221">
        <v>6</v>
      </c>
      <c r="AX37" s="221"/>
      <c r="AY37" s="221">
        <f t="shared" si="14"/>
        <v>6</v>
      </c>
      <c r="AZ37" s="221">
        <v>4</v>
      </c>
      <c r="BA37" s="221">
        <v>6</v>
      </c>
      <c r="BB37" s="221">
        <f t="shared" si="15"/>
        <v>6</v>
      </c>
      <c r="BC37" s="221">
        <v>7</v>
      </c>
      <c r="BD37" s="221"/>
      <c r="BE37" s="221">
        <f t="shared" si="16"/>
        <v>7</v>
      </c>
      <c r="BF37" s="221">
        <v>4</v>
      </c>
      <c r="BG37" s="221"/>
      <c r="BH37" s="221">
        <f t="shared" si="17"/>
        <v>4</v>
      </c>
      <c r="BI37" s="221">
        <v>2</v>
      </c>
      <c r="BJ37" s="221"/>
      <c r="BK37" s="221">
        <f t="shared" si="18"/>
        <v>2</v>
      </c>
      <c r="BL37" s="221">
        <v>5</v>
      </c>
      <c r="BM37" s="221"/>
      <c r="BN37" s="356">
        <f t="shared" si="19"/>
        <v>5</v>
      </c>
      <c r="BO37" s="367"/>
      <c r="BP37" s="367"/>
      <c r="BQ37" s="364">
        <f t="shared" si="46"/>
        <v>0</v>
      </c>
      <c r="BR37" s="367"/>
      <c r="BS37" s="367"/>
      <c r="BT37" s="364">
        <f t="shared" si="47"/>
        <v>0</v>
      </c>
      <c r="BU37" s="367"/>
      <c r="BV37" s="367"/>
      <c r="BW37" s="364">
        <f t="shared" si="48"/>
        <v>0</v>
      </c>
      <c r="BX37" s="367"/>
      <c r="BY37" s="367"/>
      <c r="BZ37" s="364">
        <f t="shared" si="49"/>
        <v>0</v>
      </c>
      <c r="CA37" s="365"/>
      <c r="CB37" s="365"/>
      <c r="CC37" s="364">
        <f t="shared" si="50"/>
        <v>0</v>
      </c>
      <c r="CD37" s="365"/>
      <c r="CE37" s="365"/>
      <c r="CF37" s="364">
        <f t="shared" si="51"/>
        <v>0</v>
      </c>
      <c r="CG37" s="365"/>
      <c r="CH37" s="365"/>
      <c r="CI37" s="366">
        <f t="shared" si="52"/>
        <v>0</v>
      </c>
      <c r="CJ37" s="381"/>
      <c r="CK37" s="156"/>
      <c r="CL37" s="338">
        <f t="shared" si="53"/>
        <v>0</v>
      </c>
      <c r="CM37" s="381"/>
      <c r="CN37" s="156"/>
      <c r="CO37" s="338">
        <f t="shared" si="54"/>
        <v>0</v>
      </c>
      <c r="CP37" s="358">
        <f t="shared" si="29"/>
        <v>4.16</v>
      </c>
      <c r="CQ37" s="219">
        <v>5.81</v>
      </c>
      <c r="CR37" s="220">
        <v>4.16</v>
      </c>
      <c r="CS37" s="223" t="str">
        <f t="shared" si="30"/>
        <v>Trung Bình</v>
      </c>
    </row>
    <row r="38" spans="1:97" s="51" customFormat="1" ht="25.5" customHeight="1">
      <c r="A38" s="260">
        <v>36</v>
      </c>
      <c r="B38" s="261" t="s">
        <v>291</v>
      </c>
      <c r="C38" s="262" t="s">
        <v>165</v>
      </c>
      <c r="D38" s="281" t="s">
        <v>60</v>
      </c>
      <c r="E38" s="261" t="s">
        <v>166</v>
      </c>
      <c r="F38" s="262" t="s">
        <v>69</v>
      </c>
      <c r="G38" s="224">
        <v>4</v>
      </c>
      <c r="H38" s="221">
        <v>10</v>
      </c>
      <c r="I38" s="221">
        <f t="shared" si="40"/>
        <v>10</v>
      </c>
      <c r="J38" s="221">
        <v>6</v>
      </c>
      <c r="K38" s="221"/>
      <c r="L38" s="221">
        <f t="shared" si="41"/>
        <v>6</v>
      </c>
      <c r="M38" s="221">
        <v>7</v>
      </c>
      <c r="N38" s="221"/>
      <c r="O38" s="221">
        <f t="shared" si="42"/>
        <v>7</v>
      </c>
      <c r="P38" s="221">
        <v>9</v>
      </c>
      <c r="Q38" s="221"/>
      <c r="R38" s="221">
        <f t="shared" si="43"/>
        <v>9</v>
      </c>
      <c r="S38" s="221">
        <v>6</v>
      </c>
      <c r="T38" s="221"/>
      <c r="U38" s="221">
        <f t="shared" si="44"/>
        <v>6</v>
      </c>
      <c r="V38" s="221">
        <v>7</v>
      </c>
      <c r="W38" s="221"/>
      <c r="X38" s="221">
        <f t="shared" si="45"/>
        <v>7</v>
      </c>
      <c r="Y38" s="221">
        <v>6</v>
      </c>
      <c r="Z38" s="221"/>
      <c r="AA38" s="221">
        <f t="shared" si="6"/>
        <v>6</v>
      </c>
      <c r="AB38" s="221">
        <v>3</v>
      </c>
      <c r="AC38" s="221">
        <v>5</v>
      </c>
      <c r="AD38" s="221">
        <f t="shared" si="7"/>
        <v>5</v>
      </c>
      <c r="AE38" s="221">
        <v>6</v>
      </c>
      <c r="AF38" s="221"/>
      <c r="AG38" s="221">
        <f t="shared" si="8"/>
        <v>6</v>
      </c>
      <c r="AH38" s="221">
        <v>6</v>
      </c>
      <c r="AI38" s="221"/>
      <c r="AJ38" s="221">
        <f t="shared" si="9"/>
        <v>6</v>
      </c>
      <c r="AK38" s="221">
        <v>5</v>
      </c>
      <c r="AL38" s="221"/>
      <c r="AM38" s="221">
        <f t="shared" si="10"/>
        <v>5</v>
      </c>
      <c r="AN38" s="221">
        <v>8</v>
      </c>
      <c r="AO38" s="221"/>
      <c r="AP38" s="221">
        <f t="shared" si="11"/>
        <v>8</v>
      </c>
      <c r="AQ38" s="221"/>
      <c r="AR38" s="221"/>
      <c r="AS38" s="221">
        <f t="shared" si="12"/>
        <v>0</v>
      </c>
      <c r="AT38" s="221">
        <v>9</v>
      </c>
      <c r="AU38" s="221"/>
      <c r="AV38" s="221">
        <f t="shared" si="13"/>
        <v>9</v>
      </c>
      <c r="AW38" s="221">
        <v>8</v>
      </c>
      <c r="AX38" s="221"/>
      <c r="AY38" s="221">
        <f t="shared" si="14"/>
        <v>8</v>
      </c>
      <c r="AZ38" s="221">
        <v>6</v>
      </c>
      <c r="BA38" s="221"/>
      <c r="BB38" s="221">
        <f t="shared" si="15"/>
        <v>6</v>
      </c>
      <c r="BC38" s="221">
        <v>7</v>
      </c>
      <c r="BD38" s="221"/>
      <c r="BE38" s="221">
        <f t="shared" si="16"/>
        <v>7</v>
      </c>
      <c r="BF38" s="221">
        <v>8</v>
      </c>
      <c r="BG38" s="221"/>
      <c r="BH38" s="221">
        <f t="shared" si="17"/>
        <v>8</v>
      </c>
      <c r="BI38" s="221">
        <v>5</v>
      </c>
      <c r="BJ38" s="221"/>
      <c r="BK38" s="221">
        <f t="shared" si="18"/>
        <v>5</v>
      </c>
      <c r="BL38" s="221">
        <v>6</v>
      </c>
      <c r="BM38" s="221"/>
      <c r="BN38" s="356">
        <f t="shared" si="19"/>
        <v>6</v>
      </c>
      <c r="BO38" s="367"/>
      <c r="BP38" s="367"/>
      <c r="BQ38" s="364">
        <f t="shared" si="46"/>
        <v>0</v>
      </c>
      <c r="BR38" s="367"/>
      <c r="BS38" s="367"/>
      <c r="BT38" s="364">
        <f t="shared" si="47"/>
        <v>0</v>
      </c>
      <c r="BU38" s="367"/>
      <c r="BV38" s="367"/>
      <c r="BW38" s="364">
        <f t="shared" si="48"/>
        <v>0</v>
      </c>
      <c r="BX38" s="367"/>
      <c r="BY38" s="367"/>
      <c r="BZ38" s="364">
        <f t="shared" si="49"/>
        <v>0</v>
      </c>
      <c r="CA38" s="365"/>
      <c r="CB38" s="365"/>
      <c r="CC38" s="364">
        <f t="shared" si="50"/>
        <v>0</v>
      </c>
      <c r="CD38" s="365"/>
      <c r="CE38" s="365"/>
      <c r="CF38" s="364">
        <f t="shared" si="51"/>
        <v>0</v>
      </c>
      <c r="CG38" s="365"/>
      <c r="CH38" s="365"/>
      <c r="CI38" s="366">
        <f t="shared" si="52"/>
        <v>0</v>
      </c>
      <c r="CJ38" s="381"/>
      <c r="CK38" s="156"/>
      <c r="CL38" s="338">
        <f t="shared" si="53"/>
        <v>0</v>
      </c>
      <c r="CM38" s="381"/>
      <c r="CN38" s="156"/>
      <c r="CO38" s="338">
        <f t="shared" si="54"/>
        <v>0</v>
      </c>
      <c r="CP38" s="358">
        <f t="shared" si="29"/>
        <v>4.9</v>
      </c>
      <c r="CQ38" s="219">
        <v>6.84</v>
      </c>
      <c r="CR38" s="220">
        <v>4.9</v>
      </c>
      <c r="CS38" s="223" t="str">
        <f t="shared" si="30"/>
        <v>TB.Khá</v>
      </c>
    </row>
    <row r="39" spans="1:97" s="51" customFormat="1" ht="25.5" customHeight="1">
      <c r="A39" s="257">
        <v>37</v>
      </c>
      <c r="B39" s="261" t="s">
        <v>292</v>
      </c>
      <c r="C39" s="262" t="s">
        <v>167</v>
      </c>
      <c r="D39" s="281" t="s">
        <v>60</v>
      </c>
      <c r="E39" s="261" t="s">
        <v>168</v>
      </c>
      <c r="F39" s="262" t="s">
        <v>89</v>
      </c>
      <c r="G39" s="224">
        <v>3</v>
      </c>
      <c r="H39" s="221">
        <v>8</v>
      </c>
      <c r="I39" s="221">
        <f t="shared" si="40"/>
        <v>8</v>
      </c>
      <c r="J39" s="221">
        <v>6</v>
      </c>
      <c r="K39" s="221"/>
      <c r="L39" s="221">
        <f t="shared" si="41"/>
        <v>6</v>
      </c>
      <c r="M39" s="221">
        <v>4</v>
      </c>
      <c r="N39" s="221">
        <v>5</v>
      </c>
      <c r="O39" s="221">
        <f t="shared" si="42"/>
        <v>5</v>
      </c>
      <c r="P39" s="221">
        <v>8</v>
      </c>
      <c r="Q39" s="221"/>
      <c r="R39" s="221">
        <f t="shared" si="43"/>
        <v>8</v>
      </c>
      <c r="S39" s="221">
        <v>4</v>
      </c>
      <c r="T39" s="221">
        <v>5</v>
      </c>
      <c r="U39" s="221">
        <f t="shared" si="44"/>
        <v>5</v>
      </c>
      <c r="V39" s="221">
        <v>7</v>
      </c>
      <c r="W39" s="221"/>
      <c r="X39" s="221">
        <f t="shared" si="45"/>
        <v>7</v>
      </c>
      <c r="Y39" s="221">
        <v>10</v>
      </c>
      <c r="Z39" s="221"/>
      <c r="AA39" s="221">
        <f t="shared" si="6"/>
        <v>10</v>
      </c>
      <c r="AB39" s="221">
        <v>2</v>
      </c>
      <c r="AC39" s="221">
        <v>5</v>
      </c>
      <c r="AD39" s="221">
        <f t="shared" si="7"/>
        <v>5</v>
      </c>
      <c r="AE39" s="221">
        <v>6</v>
      </c>
      <c r="AF39" s="221"/>
      <c r="AG39" s="221">
        <f t="shared" si="8"/>
        <v>6</v>
      </c>
      <c r="AH39" s="221">
        <v>6</v>
      </c>
      <c r="AI39" s="221"/>
      <c r="AJ39" s="221">
        <f t="shared" si="9"/>
        <v>6</v>
      </c>
      <c r="AK39" s="221">
        <v>5</v>
      </c>
      <c r="AL39" s="221"/>
      <c r="AM39" s="221">
        <f t="shared" si="10"/>
        <v>5</v>
      </c>
      <c r="AN39" s="221">
        <v>9</v>
      </c>
      <c r="AO39" s="221"/>
      <c r="AP39" s="221">
        <f t="shared" si="11"/>
        <v>9</v>
      </c>
      <c r="AQ39" s="221"/>
      <c r="AR39" s="221"/>
      <c r="AS39" s="221">
        <f t="shared" si="12"/>
        <v>0</v>
      </c>
      <c r="AT39" s="221">
        <v>9</v>
      </c>
      <c r="AU39" s="221"/>
      <c r="AV39" s="221">
        <f t="shared" si="13"/>
        <v>9</v>
      </c>
      <c r="AW39" s="221">
        <v>7</v>
      </c>
      <c r="AX39" s="221"/>
      <c r="AY39" s="221">
        <f t="shared" si="14"/>
        <v>7</v>
      </c>
      <c r="AZ39" s="221">
        <v>4</v>
      </c>
      <c r="BA39" s="221">
        <v>6</v>
      </c>
      <c r="BB39" s="221">
        <f t="shared" si="15"/>
        <v>6</v>
      </c>
      <c r="BC39" s="221">
        <v>7</v>
      </c>
      <c r="BD39" s="221"/>
      <c r="BE39" s="221">
        <f t="shared" si="16"/>
        <v>7</v>
      </c>
      <c r="BF39" s="221">
        <v>6</v>
      </c>
      <c r="BG39" s="221"/>
      <c r="BH39" s="221">
        <f t="shared" si="17"/>
        <v>6</v>
      </c>
      <c r="BI39" s="221">
        <v>5</v>
      </c>
      <c r="BJ39" s="221"/>
      <c r="BK39" s="221">
        <f t="shared" si="18"/>
        <v>5</v>
      </c>
      <c r="BL39" s="221">
        <v>5</v>
      </c>
      <c r="BM39" s="221"/>
      <c r="BN39" s="356">
        <f t="shared" si="19"/>
        <v>5</v>
      </c>
      <c r="BO39" s="367"/>
      <c r="BP39" s="367"/>
      <c r="BQ39" s="364">
        <f t="shared" si="46"/>
        <v>0</v>
      </c>
      <c r="BR39" s="367"/>
      <c r="BS39" s="367"/>
      <c r="BT39" s="364">
        <f t="shared" si="47"/>
        <v>0</v>
      </c>
      <c r="BU39" s="367"/>
      <c r="BV39" s="367"/>
      <c r="BW39" s="364">
        <f t="shared" si="48"/>
        <v>0</v>
      </c>
      <c r="BX39" s="367"/>
      <c r="BY39" s="367"/>
      <c r="BZ39" s="364">
        <f t="shared" si="49"/>
        <v>0</v>
      </c>
      <c r="CA39" s="365"/>
      <c r="CB39" s="365"/>
      <c r="CC39" s="364">
        <f t="shared" si="50"/>
        <v>0</v>
      </c>
      <c r="CD39" s="365"/>
      <c r="CE39" s="365"/>
      <c r="CF39" s="364">
        <f t="shared" si="51"/>
        <v>0</v>
      </c>
      <c r="CG39" s="365"/>
      <c r="CH39" s="365"/>
      <c r="CI39" s="366">
        <f t="shared" si="52"/>
        <v>0</v>
      </c>
      <c r="CJ39" s="381"/>
      <c r="CK39" s="156"/>
      <c r="CL39" s="338">
        <f t="shared" si="53"/>
        <v>0</v>
      </c>
      <c r="CM39" s="381"/>
      <c r="CN39" s="156"/>
      <c r="CO39" s="338">
        <f t="shared" si="54"/>
        <v>0</v>
      </c>
      <c r="CP39" s="358">
        <f t="shared" si="29"/>
        <v>4.73</v>
      </c>
      <c r="CQ39" s="219">
        <v>6.6</v>
      </c>
      <c r="CR39" s="220">
        <v>4.73</v>
      </c>
      <c r="CS39" s="223" t="str">
        <f t="shared" si="30"/>
        <v>TB.Khá</v>
      </c>
    </row>
    <row r="40" spans="1:97" s="51" customFormat="1" ht="25.5" customHeight="1">
      <c r="A40" s="260">
        <v>38</v>
      </c>
      <c r="B40" s="261" t="s">
        <v>293</v>
      </c>
      <c r="C40" s="262" t="s">
        <v>169</v>
      </c>
      <c r="D40" s="281" t="s">
        <v>170</v>
      </c>
      <c r="E40" s="261" t="s">
        <v>171</v>
      </c>
      <c r="F40" s="262" t="s">
        <v>53</v>
      </c>
      <c r="G40" s="224">
        <v>5</v>
      </c>
      <c r="H40" s="221"/>
      <c r="I40" s="221">
        <f t="shared" si="40"/>
        <v>5</v>
      </c>
      <c r="J40" s="221">
        <v>4</v>
      </c>
      <c r="K40" s="221">
        <v>5</v>
      </c>
      <c r="L40" s="221">
        <f t="shared" si="41"/>
        <v>5</v>
      </c>
      <c r="M40" s="221">
        <v>3</v>
      </c>
      <c r="N40" s="221">
        <v>6</v>
      </c>
      <c r="O40" s="221">
        <f t="shared" si="42"/>
        <v>6</v>
      </c>
      <c r="P40" s="221">
        <v>10</v>
      </c>
      <c r="Q40" s="221"/>
      <c r="R40" s="221">
        <f t="shared" si="43"/>
        <v>10</v>
      </c>
      <c r="S40" s="221">
        <v>3</v>
      </c>
      <c r="T40" s="221">
        <v>5</v>
      </c>
      <c r="U40" s="221">
        <f t="shared" si="44"/>
        <v>5</v>
      </c>
      <c r="V40" s="221">
        <v>6</v>
      </c>
      <c r="W40" s="221"/>
      <c r="X40" s="221">
        <f t="shared" si="45"/>
        <v>6</v>
      </c>
      <c r="Y40" s="221">
        <v>8</v>
      </c>
      <c r="Z40" s="221"/>
      <c r="AA40" s="221">
        <f t="shared" si="6"/>
        <v>8</v>
      </c>
      <c r="AB40" s="221">
        <v>2</v>
      </c>
      <c r="AC40" s="221">
        <v>4</v>
      </c>
      <c r="AD40" s="221">
        <f t="shared" si="7"/>
        <v>4</v>
      </c>
      <c r="AE40" s="221">
        <v>6</v>
      </c>
      <c r="AF40" s="221"/>
      <c r="AG40" s="221">
        <f t="shared" si="8"/>
        <v>6</v>
      </c>
      <c r="AH40" s="221">
        <v>3</v>
      </c>
      <c r="AI40" s="221">
        <v>4</v>
      </c>
      <c r="AJ40" s="221">
        <f t="shared" si="9"/>
        <v>4</v>
      </c>
      <c r="AK40" s="221">
        <v>5</v>
      </c>
      <c r="AL40" s="221"/>
      <c r="AM40" s="221">
        <f t="shared" si="10"/>
        <v>5</v>
      </c>
      <c r="AN40" s="221">
        <v>5</v>
      </c>
      <c r="AO40" s="221"/>
      <c r="AP40" s="221">
        <f t="shared" si="11"/>
        <v>5</v>
      </c>
      <c r="AQ40" s="221"/>
      <c r="AR40" s="221"/>
      <c r="AS40" s="221">
        <f t="shared" si="12"/>
        <v>0</v>
      </c>
      <c r="AT40" s="221">
        <v>10</v>
      </c>
      <c r="AU40" s="221"/>
      <c r="AV40" s="221">
        <f t="shared" si="13"/>
        <v>10</v>
      </c>
      <c r="AW40" s="221">
        <v>8</v>
      </c>
      <c r="AX40" s="221"/>
      <c r="AY40" s="221">
        <f t="shared" si="14"/>
        <v>8</v>
      </c>
      <c r="AZ40" s="221">
        <v>4</v>
      </c>
      <c r="BA40" s="221">
        <v>6</v>
      </c>
      <c r="BB40" s="221">
        <f t="shared" si="15"/>
        <v>6</v>
      </c>
      <c r="BC40" s="221">
        <v>6</v>
      </c>
      <c r="BD40" s="221"/>
      <c r="BE40" s="221">
        <f t="shared" si="16"/>
        <v>6</v>
      </c>
      <c r="BF40" s="221">
        <v>6</v>
      </c>
      <c r="BG40" s="221"/>
      <c r="BH40" s="221">
        <f t="shared" si="17"/>
        <v>6</v>
      </c>
      <c r="BI40" s="221">
        <v>5</v>
      </c>
      <c r="BJ40" s="221"/>
      <c r="BK40" s="221">
        <f t="shared" si="18"/>
        <v>5</v>
      </c>
      <c r="BL40" s="221">
        <v>3</v>
      </c>
      <c r="BM40" s="221"/>
      <c r="BN40" s="356">
        <f t="shared" si="19"/>
        <v>3</v>
      </c>
      <c r="BO40" s="367"/>
      <c r="BP40" s="367"/>
      <c r="BQ40" s="364">
        <f t="shared" si="46"/>
        <v>0</v>
      </c>
      <c r="BR40" s="367"/>
      <c r="BS40" s="367"/>
      <c r="BT40" s="364">
        <f t="shared" si="47"/>
        <v>0</v>
      </c>
      <c r="BU40" s="367"/>
      <c r="BV40" s="367"/>
      <c r="BW40" s="364">
        <f t="shared" si="48"/>
        <v>0</v>
      </c>
      <c r="BX40" s="367"/>
      <c r="BY40" s="367"/>
      <c r="BZ40" s="364">
        <f t="shared" si="49"/>
        <v>0</v>
      </c>
      <c r="CA40" s="365"/>
      <c r="CB40" s="365"/>
      <c r="CC40" s="364">
        <f t="shared" si="50"/>
        <v>0</v>
      </c>
      <c r="CD40" s="365"/>
      <c r="CE40" s="365"/>
      <c r="CF40" s="364">
        <f t="shared" si="51"/>
        <v>0</v>
      </c>
      <c r="CG40" s="365"/>
      <c r="CH40" s="365"/>
      <c r="CI40" s="366">
        <f t="shared" si="52"/>
        <v>0</v>
      </c>
      <c r="CJ40" s="381"/>
      <c r="CK40" s="156"/>
      <c r="CL40" s="338">
        <f t="shared" si="53"/>
        <v>0</v>
      </c>
      <c r="CM40" s="381"/>
      <c r="CN40" s="156"/>
      <c r="CO40" s="338">
        <f t="shared" si="54"/>
        <v>0</v>
      </c>
      <c r="CP40" s="358">
        <f t="shared" si="29"/>
        <v>4.43</v>
      </c>
      <c r="CQ40" s="219">
        <v>6.19</v>
      </c>
      <c r="CR40" s="220">
        <v>4.43</v>
      </c>
      <c r="CS40" s="223" t="str">
        <f t="shared" si="30"/>
        <v>TB.Khá</v>
      </c>
    </row>
    <row r="41" spans="1:97" s="51" customFormat="1" ht="25.5" customHeight="1">
      <c r="A41" s="260">
        <v>39</v>
      </c>
      <c r="B41" s="261" t="s">
        <v>294</v>
      </c>
      <c r="C41" s="262" t="s">
        <v>172</v>
      </c>
      <c r="D41" s="281" t="s">
        <v>173</v>
      </c>
      <c r="E41" s="261" t="s">
        <v>174</v>
      </c>
      <c r="F41" s="262" t="s">
        <v>53</v>
      </c>
      <c r="G41" s="224">
        <v>6</v>
      </c>
      <c r="H41" s="221"/>
      <c r="I41" s="221">
        <f t="shared" si="40"/>
        <v>6</v>
      </c>
      <c r="J41" s="221">
        <v>5</v>
      </c>
      <c r="K41" s="221"/>
      <c r="L41" s="221">
        <f t="shared" si="41"/>
        <v>5</v>
      </c>
      <c r="M41" s="221">
        <v>7</v>
      </c>
      <c r="N41" s="221"/>
      <c r="O41" s="221">
        <f t="shared" si="42"/>
        <v>7</v>
      </c>
      <c r="P41" s="221">
        <v>6</v>
      </c>
      <c r="Q41" s="221"/>
      <c r="R41" s="221">
        <f t="shared" si="43"/>
        <v>6</v>
      </c>
      <c r="S41" s="221">
        <v>7</v>
      </c>
      <c r="T41" s="221"/>
      <c r="U41" s="221">
        <f t="shared" si="44"/>
        <v>7</v>
      </c>
      <c r="V41" s="221">
        <v>7</v>
      </c>
      <c r="W41" s="221"/>
      <c r="X41" s="221">
        <f t="shared" si="45"/>
        <v>7</v>
      </c>
      <c r="Y41" s="221">
        <v>7</v>
      </c>
      <c r="Z41" s="221"/>
      <c r="AA41" s="221">
        <f t="shared" si="6"/>
        <v>7</v>
      </c>
      <c r="AB41" s="221">
        <v>5</v>
      </c>
      <c r="AC41" s="221"/>
      <c r="AD41" s="221">
        <f t="shared" si="7"/>
        <v>5</v>
      </c>
      <c r="AE41" s="221">
        <v>7</v>
      </c>
      <c r="AF41" s="221"/>
      <c r="AG41" s="221">
        <f t="shared" si="8"/>
        <v>7</v>
      </c>
      <c r="AH41" s="221">
        <v>5</v>
      </c>
      <c r="AI41" s="221"/>
      <c r="AJ41" s="221">
        <f t="shared" si="9"/>
        <v>5</v>
      </c>
      <c r="AK41" s="221">
        <v>8</v>
      </c>
      <c r="AL41" s="221"/>
      <c r="AM41" s="221">
        <f t="shared" si="10"/>
        <v>8</v>
      </c>
      <c r="AN41" s="221">
        <v>8</v>
      </c>
      <c r="AO41" s="221"/>
      <c r="AP41" s="221">
        <f t="shared" si="11"/>
        <v>8</v>
      </c>
      <c r="AQ41" s="221"/>
      <c r="AR41" s="221"/>
      <c r="AS41" s="221">
        <f t="shared" si="12"/>
        <v>0</v>
      </c>
      <c r="AT41" s="221">
        <v>9</v>
      </c>
      <c r="AU41" s="221"/>
      <c r="AV41" s="221">
        <f t="shared" si="13"/>
        <v>9</v>
      </c>
      <c r="AW41" s="221">
        <v>8</v>
      </c>
      <c r="AX41" s="221"/>
      <c r="AY41" s="221">
        <f t="shared" si="14"/>
        <v>8</v>
      </c>
      <c r="AZ41" s="221">
        <v>7</v>
      </c>
      <c r="BA41" s="221"/>
      <c r="BB41" s="221">
        <f t="shared" si="15"/>
        <v>7</v>
      </c>
      <c r="BC41" s="221">
        <v>7</v>
      </c>
      <c r="BD41" s="221"/>
      <c r="BE41" s="221">
        <f t="shared" si="16"/>
        <v>7</v>
      </c>
      <c r="BF41" s="221">
        <v>7</v>
      </c>
      <c r="BG41" s="221"/>
      <c r="BH41" s="221">
        <f t="shared" si="17"/>
        <v>7</v>
      </c>
      <c r="BI41" s="221">
        <v>6</v>
      </c>
      <c r="BJ41" s="221"/>
      <c r="BK41" s="221">
        <f t="shared" si="18"/>
        <v>6</v>
      </c>
      <c r="BL41" s="221">
        <v>3</v>
      </c>
      <c r="BM41" s="221"/>
      <c r="BN41" s="356">
        <f t="shared" si="19"/>
        <v>3</v>
      </c>
      <c r="BO41" s="367"/>
      <c r="BP41" s="367"/>
      <c r="BQ41" s="364">
        <f t="shared" si="46"/>
        <v>0</v>
      </c>
      <c r="BR41" s="367"/>
      <c r="BS41" s="367"/>
      <c r="BT41" s="364">
        <f t="shared" si="47"/>
        <v>0</v>
      </c>
      <c r="BU41" s="367"/>
      <c r="BV41" s="367"/>
      <c r="BW41" s="364">
        <f t="shared" si="48"/>
        <v>0</v>
      </c>
      <c r="BX41" s="367"/>
      <c r="BY41" s="367"/>
      <c r="BZ41" s="364">
        <f t="shared" si="49"/>
        <v>0</v>
      </c>
      <c r="CA41" s="365"/>
      <c r="CB41" s="365"/>
      <c r="CC41" s="364">
        <f t="shared" si="50"/>
        <v>0</v>
      </c>
      <c r="CD41" s="365"/>
      <c r="CE41" s="365"/>
      <c r="CF41" s="364">
        <f t="shared" si="51"/>
        <v>0</v>
      </c>
      <c r="CG41" s="365"/>
      <c r="CH41" s="365"/>
      <c r="CI41" s="366">
        <f t="shared" si="52"/>
        <v>0</v>
      </c>
      <c r="CJ41" s="381"/>
      <c r="CK41" s="156"/>
      <c r="CL41" s="338">
        <f t="shared" si="53"/>
        <v>0</v>
      </c>
      <c r="CM41" s="381"/>
      <c r="CN41" s="156"/>
      <c r="CO41" s="338">
        <f t="shared" si="54"/>
        <v>0</v>
      </c>
      <c r="CP41" s="358">
        <f t="shared" si="29"/>
        <v>4.76</v>
      </c>
      <c r="CQ41" s="219">
        <v>6.65</v>
      </c>
      <c r="CR41" s="220">
        <v>4.76</v>
      </c>
      <c r="CS41" s="223" t="str">
        <f t="shared" si="30"/>
        <v>TB.Khá</v>
      </c>
    </row>
    <row r="42" spans="1:97" s="51" customFormat="1" ht="25.5" customHeight="1">
      <c r="A42" s="257">
        <v>40</v>
      </c>
      <c r="B42" s="261" t="s">
        <v>295</v>
      </c>
      <c r="C42" s="262" t="s">
        <v>175</v>
      </c>
      <c r="D42" s="281" t="s">
        <v>64</v>
      </c>
      <c r="E42" s="261" t="s">
        <v>176</v>
      </c>
      <c r="F42" s="262" t="s">
        <v>5</v>
      </c>
      <c r="G42" s="224">
        <v>7</v>
      </c>
      <c r="H42" s="221"/>
      <c r="I42" s="221">
        <f t="shared" si="40"/>
        <v>7</v>
      </c>
      <c r="J42" s="221">
        <v>5</v>
      </c>
      <c r="K42" s="221"/>
      <c r="L42" s="221">
        <f t="shared" si="41"/>
        <v>5</v>
      </c>
      <c r="M42" s="221">
        <v>8</v>
      </c>
      <c r="N42" s="221"/>
      <c r="O42" s="221">
        <f t="shared" si="42"/>
        <v>8</v>
      </c>
      <c r="P42" s="221">
        <v>6</v>
      </c>
      <c r="Q42" s="221"/>
      <c r="R42" s="221">
        <f t="shared" si="43"/>
        <v>6</v>
      </c>
      <c r="S42" s="221">
        <v>6</v>
      </c>
      <c r="T42" s="221"/>
      <c r="U42" s="221">
        <f t="shared" si="44"/>
        <v>6</v>
      </c>
      <c r="V42" s="221">
        <v>6</v>
      </c>
      <c r="W42" s="221"/>
      <c r="X42" s="221">
        <f t="shared" si="45"/>
        <v>6</v>
      </c>
      <c r="Y42" s="221">
        <v>9</v>
      </c>
      <c r="Z42" s="221"/>
      <c r="AA42" s="221">
        <f t="shared" si="6"/>
        <v>9</v>
      </c>
      <c r="AB42" s="221">
        <v>4</v>
      </c>
      <c r="AC42" s="221">
        <v>6</v>
      </c>
      <c r="AD42" s="221">
        <f t="shared" si="7"/>
        <v>6</v>
      </c>
      <c r="AE42" s="221">
        <v>7</v>
      </c>
      <c r="AF42" s="221"/>
      <c r="AG42" s="221">
        <f t="shared" si="8"/>
        <v>7</v>
      </c>
      <c r="AH42" s="221">
        <v>7</v>
      </c>
      <c r="AI42" s="221"/>
      <c r="AJ42" s="221">
        <f t="shared" si="9"/>
        <v>7</v>
      </c>
      <c r="AK42" s="221">
        <v>7</v>
      </c>
      <c r="AL42" s="221"/>
      <c r="AM42" s="221">
        <f t="shared" si="10"/>
        <v>7</v>
      </c>
      <c r="AN42" s="221">
        <v>7</v>
      </c>
      <c r="AO42" s="221"/>
      <c r="AP42" s="221">
        <f t="shared" si="11"/>
        <v>7</v>
      </c>
      <c r="AQ42" s="221"/>
      <c r="AR42" s="221"/>
      <c r="AS42" s="221">
        <f t="shared" si="12"/>
        <v>0</v>
      </c>
      <c r="AT42" s="221">
        <v>9</v>
      </c>
      <c r="AU42" s="221"/>
      <c r="AV42" s="221">
        <f t="shared" si="13"/>
        <v>9</v>
      </c>
      <c r="AW42" s="221">
        <v>7</v>
      </c>
      <c r="AX42" s="221"/>
      <c r="AY42" s="221">
        <f t="shared" si="14"/>
        <v>7</v>
      </c>
      <c r="AZ42" s="221">
        <v>7</v>
      </c>
      <c r="BA42" s="221"/>
      <c r="BB42" s="221">
        <f t="shared" si="15"/>
        <v>7</v>
      </c>
      <c r="BC42" s="221">
        <v>7</v>
      </c>
      <c r="BD42" s="221"/>
      <c r="BE42" s="221">
        <f t="shared" si="16"/>
        <v>7</v>
      </c>
      <c r="BF42" s="221">
        <v>7</v>
      </c>
      <c r="BG42" s="221"/>
      <c r="BH42" s="221">
        <f t="shared" si="17"/>
        <v>7</v>
      </c>
      <c r="BI42" s="221">
        <v>5</v>
      </c>
      <c r="BJ42" s="221"/>
      <c r="BK42" s="221">
        <f t="shared" si="18"/>
        <v>5</v>
      </c>
      <c r="BL42" s="221">
        <v>8</v>
      </c>
      <c r="BM42" s="221"/>
      <c r="BN42" s="356">
        <f t="shared" si="19"/>
        <v>8</v>
      </c>
      <c r="BO42" s="367"/>
      <c r="BP42" s="367"/>
      <c r="BQ42" s="364">
        <f t="shared" si="46"/>
        <v>0</v>
      </c>
      <c r="BR42" s="367"/>
      <c r="BS42" s="367"/>
      <c r="BT42" s="364">
        <f t="shared" si="47"/>
        <v>0</v>
      </c>
      <c r="BU42" s="367"/>
      <c r="BV42" s="367"/>
      <c r="BW42" s="364">
        <f t="shared" si="48"/>
        <v>0</v>
      </c>
      <c r="BX42" s="367"/>
      <c r="BY42" s="367"/>
      <c r="BZ42" s="364">
        <f t="shared" si="49"/>
        <v>0</v>
      </c>
      <c r="CA42" s="365"/>
      <c r="CB42" s="365"/>
      <c r="CC42" s="364">
        <f t="shared" si="50"/>
        <v>0</v>
      </c>
      <c r="CD42" s="365"/>
      <c r="CE42" s="365"/>
      <c r="CF42" s="364">
        <f t="shared" si="51"/>
        <v>0</v>
      </c>
      <c r="CG42" s="365"/>
      <c r="CH42" s="365"/>
      <c r="CI42" s="366">
        <f t="shared" si="52"/>
        <v>0</v>
      </c>
      <c r="CJ42" s="381"/>
      <c r="CK42" s="156"/>
      <c r="CL42" s="338">
        <f t="shared" si="53"/>
        <v>0</v>
      </c>
      <c r="CM42" s="381"/>
      <c r="CN42" s="156"/>
      <c r="CO42" s="338">
        <f t="shared" si="54"/>
        <v>0</v>
      </c>
      <c r="CP42" s="358">
        <f t="shared" si="29"/>
        <v>4.99</v>
      </c>
      <c r="CQ42" s="219">
        <v>6.97</v>
      </c>
      <c r="CR42" s="220">
        <v>4.99</v>
      </c>
      <c r="CS42" s="223" t="str">
        <f t="shared" si="30"/>
        <v>TB.Khá</v>
      </c>
    </row>
    <row r="43" spans="1:97" s="51" customFormat="1" ht="25.5" customHeight="1">
      <c r="A43" s="260">
        <v>41</v>
      </c>
      <c r="B43" s="261" t="s">
        <v>296</v>
      </c>
      <c r="C43" s="262" t="s">
        <v>177</v>
      </c>
      <c r="D43" s="281" t="s">
        <v>65</v>
      </c>
      <c r="E43" s="261" t="s">
        <v>178</v>
      </c>
      <c r="F43" s="262" t="s">
        <v>53</v>
      </c>
      <c r="G43" s="224">
        <v>7</v>
      </c>
      <c r="H43" s="221"/>
      <c r="I43" s="221">
        <f t="shared" si="40"/>
        <v>7</v>
      </c>
      <c r="J43" s="221">
        <v>4</v>
      </c>
      <c r="K43" s="221">
        <v>5</v>
      </c>
      <c r="L43" s="221">
        <f t="shared" si="41"/>
        <v>5</v>
      </c>
      <c r="M43" s="221">
        <v>7</v>
      </c>
      <c r="N43" s="221"/>
      <c r="O43" s="221">
        <f t="shared" si="42"/>
        <v>7</v>
      </c>
      <c r="P43" s="221">
        <v>9</v>
      </c>
      <c r="Q43" s="221"/>
      <c r="R43" s="221">
        <f t="shared" si="43"/>
        <v>9</v>
      </c>
      <c r="S43" s="221">
        <v>5</v>
      </c>
      <c r="T43" s="221"/>
      <c r="U43" s="221">
        <f t="shared" si="44"/>
        <v>5</v>
      </c>
      <c r="V43" s="221">
        <v>5</v>
      </c>
      <c r="W43" s="221"/>
      <c r="X43" s="221">
        <f t="shared" si="45"/>
        <v>5</v>
      </c>
      <c r="Y43" s="221">
        <v>4</v>
      </c>
      <c r="Z43" s="221">
        <v>8</v>
      </c>
      <c r="AA43" s="221">
        <f t="shared" si="6"/>
        <v>8</v>
      </c>
      <c r="AB43" s="221"/>
      <c r="AC43" s="221"/>
      <c r="AD43" s="221">
        <f t="shared" si="7"/>
        <v>0</v>
      </c>
      <c r="AE43" s="221">
        <v>5</v>
      </c>
      <c r="AF43" s="221"/>
      <c r="AG43" s="221">
        <f t="shared" si="8"/>
        <v>5</v>
      </c>
      <c r="AH43" s="221">
        <v>4</v>
      </c>
      <c r="AI43" s="221">
        <v>6</v>
      </c>
      <c r="AJ43" s="221">
        <f t="shared" si="9"/>
        <v>6</v>
      </c>
      <c r="AK43" s="221">
        <v>5</v>
      </c>
      <c r="AL43" s="221"/>
      <c r="AM43" s="221">
        <f t="shared" si="10"/>
        <v>5</v>
      </c>
      <c r="AN43" s="221">
        <v>6</v>
      </c>
      <c r="AO43" s="221"/>
      <c r="AP43" s="221">
        <f t="shared" si="11"/>
        <v>6</v>
      </c>
      <c r="AQ43" s="221"/>
      <c r="AR43" s="221"/>
      <c r="AS43" s="221">
        <f t="shared" si="12"/>
        <v>0</v>
      </c>
      <c r="AT43" s="221">
        <v>9</v>
      </c>
      <c r="AU43" s="221"/>
      <c r="AV43" s="221">
        <f t="shared" si="13"/>
        <v>9</v>
      </c>
      <c r="AW43" s="221">
        <v>8</v>
      </c>
      <c r="AX43" s="221"/>
      <c r="AY43" s="221">
        <f t="shared" si="14"/>
        <v>8</v>
      </c>
      <c r="AZ43" s="221">
        <v>4</v>
      </c>
      <c r="BA43" s="221">
        <v>7</v>
      </c>
      <c r="BB43" s="221">
        <f t="shared" si="15"/>
        <v>7</v>
      </c>
      <c r="BC43" s="221">
        <v>6</v>
      </c>
      <c r="BD43" s="221"/>
      <c r="BE43" s="221">
        <f t="shared" si="16"/>
        <v>6</v>
      </c>
      <c r="BF43" s="221">
        <v>6</v>
      </c>
      <c r="BG43" s="221"/>
      <c r="BH43" s="221">
        <f t="shared" si="17"/>
        <v>6</v>
      </c>
      <c r="BI43" s="221">
        <v>4</v>
      </c>
      <c r="BJ43" s="221"/>
      <c r="BK43" s="221">
        <f t="shared" si="18"/>
        <v>4</v>
      </c>
      <c r="BL43" s="221">
        <v>3</v>
      </c>
      <c r="BM43" s="221"/>
      <c r="BN43" s="356">
        <f t="shared" si="19"/>
        <v>3</v>
      </c>
      <c r="BO43" s="367"/>
      <c r="BP43" s="367"/>
      <c r="BQ43" s="364">
        <f t="shared" si="46"/>
        <v>0</v>
      </c>
      <c r="BR43" s="367"/>
      <c r="BS43" s="367"/>
      <c r="BT43" s="364">
        <f t="shared" si="47"/>
        <v>0</v>
      </c>
      <c r="BU43" s="367"/>
      <c r="BV43" s="367"/>
      <c r="BW43" s="364">
        <f t="shared" si="48"/>
        <v>0</v>
      </c>
      <c r="BX43" s="367"/>
      <c r="BY43" s="367"/>
      <c r="BZ43" s="364">
        <f t="shared" si="49"/>
        <v>0</v>
      </c>
      <c r="CA43" s="365"/>
      <c r="CB43" s="365"/>
      <c r="CC43" s="364">
        <f t="shared" si="50"/>
        <v>0</v>
      </c>
      <c r="CD43" s="365"/>
      <c r="CE43" s="365"/>
      <c r="CF43" s="364">
        <f t="shared" si="51"/>
        <v>0</v>
      </c>
      <c r="CG43" s="365"/>
      <c r="CH43" s="365"/>
      <c r="CI43" s="366">
        <f t="shared" si="52"/>
        <v>0</v>
      </c>
      <c r="CJ43" s="381"/>
      <c r="CK43" s="156"/>
      <c r="CL43" s="338">
        <f t="shared" si="53"/>
        <v>0</v>
      </c>
      <c r="CM43" s="381"/>
      <c r="CN43" s="156"/>
      <c r="CO43" s="338">
        <f t="shared" si="54"/>
        <v>0</v>
      </c>
      <c r="CP43" s="358">
        <f t="shared" si="29"/>
        <v>4.4</v>
      </c>
      <c r="CQ43" s="219">
        <v>6.14</v>
      </c>
      <c r="CR43" s="220">
        <v>4.4</v>
      </c>
      <c r="CS43" s="223" t="str">
        <f t="shared" si="30"/>
        <v>TB.Khá</v>
      </c>
    </row>
    <row r="44" spans="1:97" s="51" customFormat="1" ht="25.5" customHeight="1">
      <c r="A44" s="260">
        <v>42</v>
      </c>
      <c r="B44" s="261" t="s">
        <v>297</v>
      </c>
      <c r="C44" s="262" t="s">
        <v>179</v>
      </c>
      <c r="D44" s="281" t="s">
        <v>65</v>
      </c>
      <c r="E44" s="261" t="s">
        <v>180</v>
      </c>
      <c r="F44" s="262" t="s">
        <v>5</v>
      </c>
      <c r="G44" s="224">
        <v>6</v>
      </c>
      <c r="H44" s="221"/>
      <c r="I44" s="221">
        <f t="shared" si="40"/>
        <v>6</v>
      </c>
      <c r="J44" s="221">
        <v>4</v>
      </c>
      <c r="K44" s="221">
        <v>6</v>
      </c>
      <c r="L44" s="221">
        <f t="shared" si="41"/>
        <v>6</v>
      </c>
      <c r="M44" s="221">
        <v>5</v>
      </c>
      <c r="N44" s="221"/>
      <c r="O44" s="221">
        <f t="shared" si="42"/>
        <v>5</v>
      </c>
      <c r="P44" s="221">
        <v>7</v>
      </c>
      <c r="Q44" s="221"/>
      <c r="R44" s="221">
        <f t="shared" si="43"/>
        <v>7</v>
      </c>
      <c r="S44" s="221">
        <v>5</v>
      </c>
      <c r="T44" s="221"/>
      <c r="U44" s="221">
        <f t="shared" si="44"/>
        <v>5</v>
      </c>
      <c r="V44" s="221">
        <v>7</v>
      </c>
      <c r="W44" s="221"/>
      <c r="X44" s="221">
        <f t="shared" si="45"/>
        <v>7</v>
      </c>
      <c r="Y44" s="221">
        <v>6</v>
      </c>
      <c r="Z44" s="221"/>
      <c r="AA44" s="221">
        <f t="shared" si="6"/>
        <v>6</v>
      </c>
      <c r="AB44" s="221">
        <v>4</v>
      </c>
      <c r="AC44" s="221">
        <v>3</v>
      </c>
      <c r="AD44" s="221">
        <f t="shared" si="7"/>
        <v>4</v>
      </c>
      <c r="AE44" s="221">
        <v>5</v>
      </c>
      <c r="AF44" s="221"/>
      <c r="AG44" s="221">
        <f t="shared" si="8"/>
        <v>5</v>
      </c>
      <c r="AH44" s="221">
        <v>4</v>
      </c>
      <c r="AI44" s="221">
        <v>5</v>
      </c>
      <c r="AJ44" s="221">
        <f t="shared" si="9"/>
        <v>5</v>
      </c>
      <c r="AK44" s="221">
        <v>5</v>
      </c>
      <c r="AL44" s="221"/>
      <c r="AM44" s="221">
        <f t="shared" si="10"/>
        <v>5</v>
      </c>
      <c r="AN44" s="221">
        <v>7</v>
      </c>
      <c r="AO44" s="221"/>
      <c r="AP44" s="221">
        <f t="shared" si="11"/>
        <v>7</v>
      </c>
      <c r="AQ44" s="221"/>
      <c r="AR44" s="221"/>
      <c r="AS44" s="221">
        <f t="shared" si="12"/>
        <v>0</v>
      </c>
      <c r="AT44" s="221">
        <v>9</v>
      </c>
      <c r="AU44" s="221"/>
      <c r="AV44" s="221">
        <f t="shared" si="13"/>
        <v>9</v>
      </c>
      <c r="AW44" s="221">
        <v>7</v>
      </c>
      <c r="AX44" s="221"/>
      <c r="AY44" s="221">
        <f t="shared" si="14"/>
        <v>7</v>
      </c>
      <c r="AZ44" s="221">
        <v>5</v>
      </c>
      <c r="BA44" s="221"/>
      <c r="BB44" s="221">
        <f t="shared" si="15"/>
        <v>5</v>
      </c>
      <c r="BC44" s="221">
        <v>6</v>
      </c>
      <c r="BD44" s="221"/>
      <c r="BE44" s="221">
        <f t="shared" si="16"/>
        <v>6</v>
      </c>
      <c r="BF44" s="221">
        <v>6</v>
      </c>
      <c r="BG44" s="221"/>
      <c r="BH44" s="221">
        <f t="shared" si="17"/>
        <v>6</v>
      </c>
      <c r="BI44" s="221">
        <v>4</v>
      </c>
      <c r="BJ44" s="221"/>
      <c r="BK44" s="221">
        <f t="shared" si="18"/>
        <v>4</v>
      </c>
      <c r="BL44" s="221">
        <v>5</v>
      </c>
      <c r="BM44" s="221"/>
      <c r="BN44" s="356">
        <f t="shared" si="19"/>
        <v>5</v>
      </c>
      <c r="BO44" s="367"/>
      <c r="BP44" s="367"/>
      <c r="BQ44" s="364">
        <f t="shared" si="46"/>
        <v>0</v>
      </c>
      <c r="BR44" s="367"/>
      <c r="BS44" s="367"/>
      <c r="BT44" s="364">
        <f t="shared" si="47"/>
        <v>0</v>
      </c>
      <c r="BU44" s="367"/>
      <c r="BV44" s="367"/>
      <c r="BW44" s="364">
        <f t="shared" si="48"/>
        <v>0</v>
      </c>
      <c r="BX44" s="367"/>
      <c r="BY44" s="367"/>
      <c r="BZ44" s="364">
        <f t="shared" si="49"/>
        <v>0</v>
      </c>
      <c r="CA44" s="365"/>
      <c r="CB44" s="365"/>
      <c r="CC44" s="364">
        <f t="shared" si="50"/>
        <v>0</v>
      </c>
      <c r="CD44" s="365"/>
      <c r="CE44" s="365"/>
      <c r="CF44" s="364">
        <f t="shared" si="51"/>
        <v>0</v>
      </c>
      <c r="CG44" s="365"/>
      <c r="CH44" s="365"/>
      <c r="CI44" s="366">
        <f t="shared" si="52"/>
        <v>0</v>
      </c>
      <c r="CJ44" s="381"/>
      <c r="CK44" s="156"/>
      <c r="CL44" s="338">
        <f t="shared" si="53"/>
        <v>0</v>
      </c>
      <c r="CM44" s="381"/>
      <c r="CN44" s="156"/>
      <c r="CO44" s="338">
        <f t="shared" si="54"/>
        <v>0</v>
      </c>
      <c r="CP44" s="358">
        <f t="shared" si="29"/>
        <v>4.06</v>
      </c>
      <c r="CQ44" s="219">
        <v>5.67</v>
      </c>
      <c r="CR44" s="220">
        <v>4.06</v>
      </c>
      <c r="CS44" s="223" t="str">
        <f t="shared" si="30"/>
        <v>Trung Bình</v>
      </c>
    </row>
    <row r="45" spans="1:97" s="51" customFormat="1" ht="25.5" customHeight="1">
      <c r="A45" s="257">
        <v>43</v>
      </c>
      <c r="B45" s="261" t="s">
        <v>298</v>
      </c>
      <c r="C45" s="262" t="s">
        <v>181</v>
      </c>
      <c r="D45" s="281" t="s">
        <v>182</v>
      </c>
      <c r="E45" s="261" t="s">
        <v>183</v>
      </c>
      <c r="F45" s="262" t="s">
        <v>22</v>
      </c>
      <c r="G45" s="224">
        <v>7</v>
      </c>
      <c r="H45" s="221"/>
      <c r="I45" s="221">
        <f t="shared" si="40"/>
        <v>7</v>
      </c>
      <c r="J45" s="221">
        <v>7</v>
      </c>
      <c r="K45" s="221"/>
      <c r="L45" s="221">
        <f t="shared" si="41"/>
        <v>7</v>
      </c>
      <c r="M45" s="221">
        <v>7</v>
      </c>
      <c r="N45" s="221"/>
      <c r="O45" s="221">
        <f t="shared" si="42"/>
        <v>7</v>
      </c>
      <c r="P45" s="221">
        <v>9</v>
      </c>
      <c r="Q45" s="221"/>
      <c r="R45" s="221">
        <f t="shared" si="43"/>
        <v>9</v>
      </c>
      <c r="S45" s="221">
        <v>6</v>
      </c>
      <c r="T45" s="221"/>
      <c r="U45" s="221">
        <f t="shared" si="44"/>
        <v>6</v>
      </c>
      <c r="V45" s="221">
        <v>7</v>
      </c>
      <c r="W45" s="221"/>
      <c r="X45" s="221">
        <f t="shared" si="45"/>
        <v>7</v>
      </c>
      <c r="Y45" s="221">
        <v>6</v>
      </c>
      <c r="Z45" s="221"/>
      <c r="AA45" s="221">
        <f t="shared" si="6"/>
        <v>6</v>
      </c>
      <c r="AB45" s="221">
        <v>5</v>
      </c>
      <c r="AC45" s="221"/>
      <c r="AD45" s="221">
        <f t="shared" si="7"/>
        <v>5</v>
      </c>
      <c r="AE45" s="221">
        <v>6</v>
      </c>
      <c r="AF45" s="221"/>
      <c r="AG45" s="221">
        <f t="shared" si="8"/>
        <v>6</v>
      </c>
      <c r="AH45" s="221">
        <v>7</v>
      </c>
      <c r="AI45" s="221"/>
      <c r="AJ45" s="221">
        <f t="shared" si="9"/>
        <v>7</v>
      </c>
      <c r="AK45" s="221">
        <v>8</v>
      </c>
      <c r="AL45" s="221"/>
      <c r="AM45" s="221">
        <f t="shared" si="10"/>
        <v>8</v>
      </c>
      <c r="AN45" s="221">
        <v>5</v>
      </c>
      <c r="AO45" s="221"/>
      <c r="AP45" s="221">
        <f t="shared" si="11"/>
        <v>5</v>
      </c>
      <c r="AQ45" s="221"/>
      <c r="AR45" s="221"/>
      <c r="AS45" s="221">
        <f t="shared" si="12"/>
        <v>0</v>
      </c>
      <c r="AT45" s="221">
        <v>9</v>
      </c>
      <c r="AU45" s="221"/>
      <c r="AV45" s="221">
        <f t="shared" si="13"/>
        <v>9</v>
      </c>
      <c r="AW45" s="221">
        <v>7</v>
      </c>
      <c r="AX45" s="221"/>
      <c r="AY45" s="221">
        <f t="shared" si="14"/>
        <v>7</v>
      </c>
      <c r="AZ45" s="221">
        <v>6</v>
      </c>
      <c r="BA45" s="221"/>
      <c r="BB45" s="221">
        <f t="shared" si="15"/>
        <v>6</v>
      </c>
      <c r="BC45" s="221">
        <v>7</v>
      </c>
      <c r="BD45" s="221"/>
      <c r="BE45" s="221">
        <f t="shared" si="16"/>
        <v>7</v>
      </c>
      <c r="BF45" s="221">
        <v>8</v>
      </c>
      <c r="BG45" s="221"/>
      <c r="BH45" s="221">
        <f t="shared" si="17"/>
        <v>8</v>
      </c>
      <c r="BI45" s="221">
        <v>6</v>
      </c>
      <c r="BJ45" s="221"/>
      <c r="BK45" s="221">
        <f t="shared" si="18"/>
        <v>6</v>
      </c>
      <c r="BL45" s="221">
        <v>3</v>
      </c>
      <c r="BM45" s="221"/>
      <c r="BN45" s="356">
        <f t="shared" si="19"/>
        <v>3</v>
      </c>
      <c r="BO45" s="367"/>
      <c r="BP45" s="367"/>
      <c r="BQ45" s="364">
        <f t="shared" si="46"/>
        <v>0</v>
      </c>
      <c r="BR45" s="367"/>
      <c r="BS45" s="367"/>
      <c r="BT45" s="364">
        <f t="shared" si="47"/>
        <v>0</v>
      </c>
      <c r="BU45" s="367"/>
      <c r="BV45" s="367"/>
      <c r="BW45" s="364">
        <f t="shared" si="48"/>
        <v>0</v>
      </c>
      <c r="BX45" s="367"/>
      <c r="BY45" s="367"/>
      <c r="BZ45" s="364">
        <f t="shared" si="49"/>
        <v>0</v>
      </c>
      <c r="CA45" s="365"/>
      <c r="CB45" s="365"/>
      <c r="CC45" s="364">
        <f t="shared" si="50"/>
        <v>0</v>
      </c>
      <c r="CD45" s="365"/>
      <c r="CE45" s="365"/>
      <c r="CF45" s="364">
        <f t="shared" si="51"/>
        <v>0</v>
      </c>
      <c r="CG45" s="365"/>
      <c r="CH45" s="365"/>
      <c r="CI45" s="366">
        <f t="shared" si="52"/>
        <v>0</v>
      </c>
      <c r="CJ45" s="381"/>
      <c r="CK45" s="156"/>
      <c r="CL45" s="338">
        <f t="shared" si="53"/>
        <v>0</v>
      </c>
      <c r="CM45" s="381"/>
      <c r="CN45" s="156"/>
      <c r="CO45" s="338">
        <f t="shared" si="54"/>
        <v>0</v>
      </c>
      <c r="CP45" s="358">
        <f t="shared" si="29"/>
        <v>4.92</v>
      </c>
      <c r="CQ45" s="219">
        <v>6.87</v>
      </c>
      <c r="CR45" s="220">
        <v>4.92</v>
      </c>
      <c r="CS45" s="223" t="str">
        <f t="shared" si="30"/>
        <v>TB.Khá</v>
      </c>
    </row>
    <row r="46" spans="1:97" s="51" customFormat="1" ht="25.5" customHeight="1">
      <c r="A46" s="260">
        <v>44</v>
      </c>
      <c r="B46" s="261" t="s">
        <v>299</v>
      </c>
      <c r="C46" s="262" t="s">
        <v>184</v>
      </c>
      <c r="D46" s="281" t="s">
        <v>185</v>
      </c>
      <c r="E46" s="261" t="s">
        <v>186</v>
      </c>
      <c r="F46" s="262" t="s">
        <v>53</v>
      </c>
      <c r="G46" s="224">
        <v>6</v>
      </c>
      <c r="H46" s="221"/>
      <c r="I46" s="221">
        <f t="shared" si="40"/>
        <v>6</v>
      </c>
      <c r="J46" s="221">
        <v>5</v>
      </c>
      <c r="K46" s="221"/>
      <c r="L46" s="221">
        <f t="shared" si="41"/>
        <v>5</v>
      </c>
      <c r="M46" s="221">
        <v>3</v>
      </c>
      <c r="N46" s="221">
        <v>5</v>
      </c>
      <c r="O46" s="221">
        <f t="shared" si="42"/>
        <v>5</v>
      </c>
      <c r="P46" s="221">
        <v>9</v>
      </c>
      <c r="Q46" s="221"/>
      <c r="R46" s="221">
        <f t="shared" si="43"/>
        <v>9</v>
      </c>
      <c r="S46" s="221">
        <v>6</v>
      </c>
      <c r="T46" s="221"/>
      <c r="U46" s="221">
        <f t="shared" si="44"/>
        <v>6</v>
      </c>
      <c r="V46" s="221">
        <v>5</v>
      </c>
      <c r="W46" s="221"/>
      <c r="X46" s="221">
        <f t="shared" si="45"/>
        <v>5</v>
      </c>
      <c r="Y46" s="221">
        <v>7</v>
      </c>
      <c r="Z46" s="221"/>
      <c r="AA46" s="221">
        <f t="shared" si="6"/>
        <v>7</v>
      </c>
      <c r="AB46" s="221">
        <v>4</v>
      </c>
      <c r="AC46" s="221">
        <v>3</v>
      </c>
      <c r="AD46" s="221">
        <f t="shared" si="7"/>
        <v>4</v>
      </c>
      <c r="AE46" s="221">
        <v>6</v>
      </c>
      <c r="AF46" s="221"/>
      <c r="AG46" s="221">
        <f t="shared" si="8"/>
        <v>6</v>
      </c>
      <c r="AH46" s="221">
        <v>3</v>
      </c>
      <c r="AI46" s="221">
        <v>6</v>
      </c>
      <c r="AJ46" s="221">
        <f t="shared" si="9"/>
        <v>6</v>
      </c>
      <c r="AK46" s="221">
        <v>5</v>
      </c>
      <c r="AL46" s="221"/>
      <c r="AM46" s="221">
        <f t="shared" si="10"/>
        <v>5</v>
      </c>
      <c r="AN46" s="221">
        <v>5</v>
      </c>
      <c r="AO46" s="221"/>
      <c r="AP46" s="221">
        <f t="shared" si="11"/>
        <v>5</v>
      </c>
      <c r="AQ46" s="221"/>
      <c r="AR46" s="221"/>
      <c r="AS46" s="221">
        <f t="shared" si="12"/>
        <v>0</v>
      </c>
      <c r="AT46" s="221">
        <v>9</v>
      </c>
      <c r="AU46" s="221"/>
      <c r="AV46" s="221">
        <f t="shared" si="13"/>
        <v>9</v>
      </c>
      <c r="AW46" s="221">
        <v>7</v>
      </c>
      <c r="AX46" s="221"/>
      <c r="AY46" s="221">
        <f t="shared" si="14"/>
        <v>7</v>
      </c>
      <c r="AZ46" s="221">
        <v>4</v>
      </c>
      <c r="BA46" s="221">
        <v>6</v>
      </c>
      <c r="BB46" s="221">
        <f t="shared" si="15"/>
        <v>6</v>
      </c>
      <c r="BC46" s="221">
        <v>7</v>
      </c>
      <c r="BD46" s="221"/>
      <c r="BE46" s="221">
        <f t="shared" si="16"/>
        <v>7</v>
      </c>
      <c r="BF46" s="221">
        <v>7</v>
      </c>
      <c r="BG46" s="221"/>
      <c r="BH46" s="221">
        <f t="shared" si="17"/>
        <v>7</v>
      </c>
      <c r="BI46" s="221">
        <v>5</v>
      </c>
      <c r="BJ46" s="221"/>
      <c r="BK46" s="221">
        <f t="shared" si="18"/>
        <v>5</v>
      </c>
      <c r="BL46" s="221">
        <v>3</v>
      </c>
      <c r="BM46" s="221"/>
      <c r="BN46" s="356">
        <f t="shared" si="19"/>
        <v>3</v>
      </c>
      <c r="BO46" s="367"/>
      <c r="BP46" s="367"/>
      <c r="BQ46" s="364">
        <f t="shared" si="46"/>
        <v>0</v>
      </c>
      <c r="BR46" s="367"/>
      <c r="BS46" s="367"/>
      <c r="BT46" s="364">
        <f t="shared" si="47"/>
        <v>0</v>
      </c>
      <c r="BU46" s="367"/>
      <c r="BV46" s="367"/>
      <c r="BW46" s="364">
        <f t="shared" si="48"/>
        <v>0</v>
      </c>
      <c r="BX46" s="367"/>
      <c r="BY46" s="367"/>
      <c r="BZ46" s="364">
        <f t="shared" si="49"/>
        <v>0</v>
      </c>
      <c r="CA46" s="365"/>
      <c r="CB46" s="365"/>
      <c r="CC46" s="364">
        <f t="shared" si="50"/>
        <v>0</v>
      </c>
      <c r="CD46" s="365"/>
      <c r="CE46" s="365"/>
      <c r="CF46" s="364">
        <f t="shared" si="51"/>
        <v>0</v>
      </c>
      <c r="CG46" s="365"/>
      <c r="CH46" s="365"/>
      <c r="CI46" s="366">
        <f t="shared" si="52"/>
        <v>0</v>
      </c>
      <c r="CJ46" s="381"/>
      <c r="CK46" s="156"/>
      <c r="CL46" s="338">
        <f t="shared" si="53"/>
        <v>0</v>
      </c>
      <c r="CM46" s="381"/>
      <c r="CN46" s="156"/>
      <c r="CO46" s="338">
        <f t="shared" si="54"/>
        <v>0</v>
      </c>
      <c r="CP46" s="358">
        <f t="shared" si="29"/>
        <v>4.49</v>
      </c>
      <c r="CQ46" s="219">
        <v>6.27</v>
      </c>
      <c r="CR46" s="220">
        <v>4.49</v>
      </c>
      <c r="CS46" s="223" t="str">
        <f t="shared" si="30"/>
        <v>TB.Khá</v>
      </c>
    </row>
    <row r="47" spans="1:97" s="51" customFormat="1" ht="25.5" customHeight="1">
      <c r="A47" s="260">
        <v>45</v>
      </c>
      <c r="B47" s="261" t="s">
        <v>300</v>
      </c>
      <c r="C47" s="262" t="s">
        <v>48</v>
      </c>
      <c r="D47" s="281" t="s">
        <v>187</v>
      </c>
      <c r="E47" s="261" t="s">
        <v>52</v>
      </c>
      <c r="F47" s="262" t="s">
        <v>2</v>
      </c>
      <c r="G47" s="224">
        <v>3</v>
      </c>
      <c r="H47" s="221">
        <v>9</v>
      </c>
      <c r="I47" s="221">
        <f t="shared" si="40"/>
        <v>9</v>
      </c>
      <c r="J47" s="221">
        <v>4</v>
      </c>
      <c r="K47" s="221">
        <v>5</v>
      </c>
      <c r="L47" s="221">
        <f t="shared" si="41"/>
        <v>5</v>
      </c>
      <c r="M47" s="221">
        <v>7</v>
      </c>
      <c r="N47" s="221"/>
      <c r="O47" s="221">
        <f t="shared" si="42"/>
        <v>7</v>
      </c>
      <c r="P47" s="221">
        <v>3</v>
      </c>
      <c r="Q47" s="221">
        <v>4</v>
      </c>
      <c r="R47" s="221">
        <f t="shared" si="43"/>
        <v>4</v>
      </c>
      <c r="S47" s="221">
        <v>7</v>
      </c>
      <c r="T47" s="221"/>
      <c r="U47" s="221">
        <f t="shared" si="44"/>
        <v>7</v>
      </c>
      <c r="V47" s="221">
        <v>7</v>
      </c>
      <c r="W47" s="221"/>
      <c r="X47" s="221">
        <f t="shared" si="45"/>
        <v>7</v>
      </c>
      <c r="Y47" s="221">
        <v>8</v>
      </c>
      <c r="Z47" s="221"/>
      <c r="AA47" s="221">
        <f t="shared" si="6"/>
        <v>8</v>
      </c>
      <c r="AB47" s="221">
        <v>3</v>
      </c>
      <c r="AC47" s="221"/>
      <c r="AD47" s="221">
        <f t="shared" si="7"/>
        <v>3</v>
      </c>
      <c r="AE47" s="221">
        <v>5</v>
      </c>
      <c r="AF47" s="221"/>
      <c r="AG47" s="221">
        <f t="shared" si="8"/>
        <v>5</v>
      </c>
      <c r="AH47" s="221">
        <v>3</v>
      </c>
      <c r="AI47" s="221">
        <v>3</v>
      </c>
      <c r="AJ47" s="221">
        <f t="shared" si="9"/>
        <v>3</v>
      </c>
      <c r="AK47" s="221">
        <v>5</v>
      </c>
      <c r="AL47" s="221"/>
      <c r="AM47" s="221">
        <f t="shared" si="10"/>
        <v>5</v>
      </c>
      <c r="AN47" s="221">
        <v>9</v>
      </c>
      <c r="AO47" s="221"/>
      <c r="AP47" s="221">
        <f t="shared" si="11"/>
        <v>9</v>
      </c>
      <c r="AQ47" s="221"/>
      <c r="AR47" s="221"/>
      <c r="AS47" s="221">
        <f t="shared" si="12"/>
        <v>0</v>
      </c>
      <c r="AT47" s="221">
        <v>0</v>
      </c>
      <c r="AU47" s="221"/>
      <c r="AV47" s="221">
        <f t="shared" si="13"/>
        <v>0</v>
      </c>
      <c r="AW47" s="221">
        <v>0</v>
      </c>
      <c r="AX47" s="221"/>
      <c r="AY47" s="221">
        <f t="shared" si="14"/>
        <v>0</v>
      </c>
      <c r="AZ47" s="221">
        <v>1</v>
      </c>
      <c r="BA47" s="221"/>
      <c r="BB47" s="221">
        <f t="shared" si="15"/>
        <v>1</v>
      </c>
      <c r="BC47" s="221">
        <v>0</v>
      </c>
      <c r="BD47" s="221"/>
      <c r="BE47" s="221">
        <f t="shared" si="16"/>
        <v>0</v>
      </c>
      <c r="BF47" s="221">
        <v>0</v>
      </c>
      <c r="BG47" s="221"/>
      <c r="BH47" s="221">
        <f t="shared" si="17"/>
        <v>0</v>
      </c>
      <c r="BI47" s="221">
        <v>0</v>
      </c>
      <c r="BJ47" s="221"/>
      <c r="BK47" s="221">
        <f t="shared" si="18"/>
        <v>0</v>
      </c>
      <c r="BL47" s="221">
        <v>0</v>
      </c>
      <c r="BM47" s="221"/>
      <c r="BN47" s="356">
        <f t="shared" si="19"/>
        <v>0</v>
      </c>
      <c r="BO47" s="367"/>
      <c r="BP47" s="367"/>
      <c r="BQ47" s="364">
        <f t="shared" si="46"/>
        <v>0</v>
      </c>
      <c r="BR47" s="367"/>
      <c r="BS47" s="367"/>
      <c r="BT47" s="364">
        <f t="shared" si="47"/>
        <v>0</v>
      </c>
      <c r="BU47" s="367"/>
      <c r="BV47" s="367"/>
      <c r="BW47" s="364">
        <f t="shared" si="48"/>
        <v>0</v>
      </c>
      <c r="BX47" s="367"/>
      <c r="BY47" s="367"/>
      <c r="BZ47" s="364">
        <f t="shared" si="49"/>
        <v>0</v>
      </c>
      <c r="CA47" s="365"/>
      <c r="CB47" s="365"/>
      <c r="CC47" s="364">
        <f t="shared" si="50"/>
        <v>0</v>
      </c>
      <c r="CD47" s="365"/>
      <c r="CE47" s="365"/>
      <c r="CF47" s="364">
        <f t="shared" si="51"/>
        <v>0</v>
      </c>
      <c r="CG47" s="365"/>
      <c r="CH47" s="365"/>
      <c r="CI47" s="366">
        <f t="shared" si="52"/>
        <v>0</v>
      </c>
      <c r="CJ47" s="381"/>
      <c r="CK47" s="156"/>
      <c r="CL47" s="338">
        <f t="shared" si="53"/>
        <v>0</v>
      </c>
      <c r="CM47" s="381"/>
      <c r="CN47" s="156"/>
      <c r="CO47" s="338">
        <f t="shared" si="54"/>
        <v>0</v>
      </c>
      <c r="CP47" s="358">
        <f t="shared" si="29"/>
        <v>2.77</v>
      </c>
      <c r="CQ47" s="219">
        <v>3.87</v>
      </c>
      <c r="CR47" s="220">
        <v>2.77</v>
      </c>
      <c r="CS47" s="223" t="str">
        <f t="shared" si="30"/>
        <v>Kém</v>
      </c>
    </row>
    <row r="48" spans="1:97" s="51" customFormat="1" ht="25.5" customHeight="1">
      <c r="A48" s="257">
        <v>46</v>
      </c>
      <c r="B48" s="261" t="s">
        <v>301</v>
      </c>
      <c r="C48" s="262" t="s">
        <v>159</v>
      </c>
      <c r="D48" s="281" t="s">
        <v>188</v>
      </c>
      <c r="E48" s="261" t="s">
        <v>70</v>
      </c>
      <c r="F48" s="262" t="s">
        <v>189</v>
      </c>
      <c r="G48" s="224">
        <v>6</v>
      </c>
      <c r="H48" s="221"/>
      <c r="I48" s="221">
        <f t="shared" si="40"/>
        <v>6</v>
      </c>
      <c r="J48" s="221">
        <v>2</v>
      </c>
      <c r="K48" s="221">
        <v>5</v>
      </c>
      <c r="L48" s="221">
        <f t="shared" si="41"/>
        <v>5</v>
      </c>
      <c r="M48" s="221">
        <v>4</v>
      </c>
      <c r="N48" s="221">
        <v>4</v>
      </c>
      <c r="O48" s="221">
        <f t="shared" si="42"/>
        <v>4</v>
      </c>
      <c r="P48" s="221">
        <v>6</v>
      </c>
      <c r="Q48" s="221"/>
      <c r="R48" s="221">
        <f t="shared" si="43"/>
        <v>6</v>
      </c>
      <c r="S48" s="221">
        <v>4</v>
      </c>
      <c r="T48" s="221">
        <v>0</v>
      </c>
      <c r="U48" s="221">
        <f t="shared" si="44"/>
        <v>4</v>
      </c>
      <c r="V48" s="221">
        <v>6</v>
      </c>
      <c r="W48" s="221"/>
      <c r="X48" s="221">
        <f t="shared" si="45"/>
        <v>6</v>
      </c>
      <c r="Y48" s="221">
        <v>4</v>
      </c>
      <c r="Z48" s="221">
        <v>9</v>
      </c>
      <c r="AA48" s="221">
        <f t="shared" si="6"/>
        <v>9</v>
      </c>
      <c r="AB48" s="221">
        <v>1</v>
      </c>
      <c r="AC48" s="221">
        <v>3</v>
      </c>
      <c r="AD48" s="221">
        <f t="shared" si="7"/>
        <v>3</v>
      </c>
      <c r="AE48" s="221">
        <v>2</v>
      </c>
      <c r="AF48" s="221">
        <v>6</v>
      </c>
      <c r="AG48" s="221">
        <f t="shared" si="8"/>
        <v>6</v>
      </c>
      <c r="AH48" s="221">
        <v>4</v>
      </c>
      <c r="AI48" s="221">
        <v>5</v>
      </c>
      <c r="AJ48" s="221">
        <f t="shared" si="9"/>
        <v>5</v>
      </c>
      <c r="AK48" s="221">
        <v>5</v>
      </c>
      <c r="AL48" s="221"/>
      <c r="AM48" s="221">
        <f t="shared" si="10"/>
        <v>5</v>
      </c>
      <c r="AN48" s="221">
        <v>6</v>
      </c>
      <c r="AO48" s="221"/>
      <c r="AP48" s="221">
        <f t="shared" si="11"/>
        <v>6</v>
      </c>
      <c r="AQ48" s="221"/>
      <c r="AR48" s="221"/>
      <c r="AS48" s="221">
        <f t="shared" si="12"/>
        <v>0</v>
      </c>
      <c r="AT48" s="221">
        <v>9</v>
      </c>
      <c r="AU48" s="221"/>
      <c r="AV48" s="221">
        <f t="shared" si="13"/>
        <v>9</v>
      </c>
      <c r="AW48" s="221">
        <v>7</v>
      </c>
      <c r="AX48" s="221"/>
      <c r="AY48" s="221">
        <f t="shared" si="14"/>
        <v>7</v>
      </c>
      <c r="AZ48" s="221">
        <v>3</v>
      </c>
      <c r="BA48" s="221">
        <v>7</v>
      </c>
      <c r="BB48" s="221">
        <f t="shared" si="15"/>
        <v>7</v>
      </c>
      <c r="BC48" s="221">
        <v>7</v>
      </c>
      <c r="BD48" s="221"/>
      <c r="BE48" s="221">
        <f t="shared" si="16"/>
        <v>7</v>
      </c>
      <c r="BF48" s="221">
        <v>4</v>
      </c>
      <c r="BG48" s="221"/>
      <c r="BH48" s="221">
        <f t="shared" si="17"/>
        <v>4</v>
      </c>
      <c r="BI48" s="221">
        <v>2</v>
      </c>
      <c r="BJ48" s="221"/>
      <c r="BK48" s="221">
        <f t="shared" si="18"/>
        <v>2</v>
      </c>
      <c r="BL48" s="221">
        <v>3</v>
      </c>
      <c r="BM48" s="221"/>
      <c r="BN48" s="356">
        <f t="shared" si="19"/>
        <v>3</v>
      </c>
      <c r="BO48" s="367"/>
      <c r="BP48" s="367"/>
      <c r="BQ48" s="364">
        <f t="shared" si="46"/>
        <v>0</v>
      </c>
      <c r="BR48" s="367"/>
      <c r="BS48" s="367"/>
      <c r="BT48" s="364">
        <f t="shared" si="47"/>
        <v>0</v>
      </c>
      <c r="BU48" s="367"/>
      <c r="BV48" s="367"/>
      <c r="BW48" s="364">
        <f t="shared" si="48"/>
        <v>0</v>
      </c>
      <c r="BX48" s="367"/>
      <c r="BY48" s="367"/>
      <c r="BZ48" s="364">
        <f t="shared" si="49"/>
        <v>0</v>
      </c>
      <c r="CA48" s="365"/>
      <c r="CB48" s="365"/>
      <c r="CC48" s="364">
        <f t="shared" si="50"/>
        <v>0</v>
      </c>
      <c r="CD48" s="365"/>
      <c r="CE48" s="365"/>
      <c r="CF48" s="364">
        <f t="shared" si="51"/>
        <v>0</v>
      </c>
      <c r="CG48" s="365"/>
      <c r="CH48" s="365"/>
      <c r="CI48" s="366">
        <f t="shared" si="52"/>
        <v>0</v>
      </c>
      <c r="CJ48" s="381"/>
      <c r="CK48" s="156"/>
      <c r="CL48" s="338">
        <f t="shared" si="53"/>
        <v>0</v>
      </c>
      <c r="CM48" s="381"/>
      <c r="CN48" s="156"/>
      <c r="CO48" s="338">
        <f t="shared" si="54"/>
        <v>0</v>
      </c>
      <c r="CP48" s="358">
        <f t="shared" si="29"/>
        <v>4.08</v>
      </c>
      <c r="CQ48" s="219">
        <v>5.7</v>
      </c>
      <c r="CR48" s="220">
        <v>4.08</v>
      </c>
      <c r="CS48" s="223" t="str">
        <f t="shared" si="30"/>
        <v>Trung Bình</v>
      </c>
    </row>
    <row r="49" spans="1:97" s="200" customFormat="1" ht="25.5" customHeight="1">
      <c r="A49" s="269">
        <v>47</v>
      </c>
      <c r="B49" s="270" t="s">
        <v>302</v>
      </c>
      <c r="C49" s="271" t="s">
        <v>190</v>
      </c>
      <c r="D49" s="284" t="s">
        <v>188</v>
      </c>
      <c r="E49" s="270" t="s">
        <v>191</v>
      </c>
      <c r="F49" s="271" t="s">
        <v>69</v>
      </c>
      <c r="G49" s="224" t="s">
        <v>325</v>
      </c>
      <c r="H49" s="221"/>
      <c r="I49" s="221" t="str">
        <f t="shared" si="40"/>
        <v>M</v>
      </c>
      <c r="J49" s="221">
        <v>6</v>
      </c>
      <c r="K49" s="221"/>
      <c r="L49" s="221">
        <f t="shared" si="41"/>
        <v>6</v>
      </c>
      <c r="M49" s="221">
        <v>3</v>
      </c>
      <c r="N49" s="221">
        <v>4</v>
      </c>
      <c r="O49" s="221">
        <f t="shared" si="42"/>
        <v>4</v>
      </c>
      <c r="P49" s="221">
        <v>9</v>
      </c>
      <c r="Q49" s="221"/>
      <c r="R49" s="221">
        <f t="shared" si="43"/>
        <v>9</v>
      </c>
      <c r="S49" s="221">
        <v>5</v>
      </c>
      <c r="T49" s="221"/>
      <c r="U49" s="221">
        <f t="shared" si="44"/>
        <v>5</v>
      </c>
      <c r="V49" s="221">
        <v>5</v>
      </c>
      <c r="W49" s="221"/>
      <c r="X49" s="221">
        <f t="shared" si="45"/>
        <v>5</v>
      </c>
      <c r="Y49" s="221">
        <v>0</v>
      </c>
      <c r="Z49" s="221"/>
      <c r="AA49" s="221">
        <f t="shared" si="6"/>
        <v>0</v>
      </c>
      <c r="AB49" s="221">
        <v>1</v>
      </c>
      <c r="AC49" s="221">
        <v>1</v>
      </c>
      <c r="AD49" s="221">
        <f t="shared" si="7"/>
        <v>1</v>
      </c>
      <c r="AE49" s="221">
        <v>2</v>
      </c>
      <c r="AF49" s="221"/>
      <c r="AG49" s="221">
        <f t="shared" si="8"/>
        <v>2</v>
      </c>
      <c r="AH49" s="221">
        <v>1</v>
      </c>
      <c r="AI49" s="221"/>
      <c r="AJ49" s="221">
        <f t="shared" si="9"/>
        <v>1</v>
      </c>
      <c r="AK49" s="221">
        <v>2</v>
      </c>
      <c r="AL49" s="221"/>
      <c r="AM49" s="221">
        <f t="shared" si="10"/>
        <v>2</v>
      </c>
      <c r="AN49" s="221">
        <v>0</v>
      </c>
      <c r="AO49" s="221"/>
      <c r="AP49" s="221">
        <f t="shared" si="11"/>
        <v>0</v>
      </c>
      <c r="AQ49" s="221"/>
      <c r="AR49" s="221"/>
      <c r="AS49" s="221">
        <f t="shared" si="12"/>
        <v>0</v>
      </c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  <c r="BG49" s="221"/>
      <c r="BH49" s="221"/>
      <c r="BI49" s="221"/>
      <c r="BJ49" s="221"/>
      <c r="BK49" s="221"/>
      <c r="BL49" s="221"/>
      <c r="BM49" s="221"/>
      <c r="BN49" s="356"/>
      <c r="BO49" s="367"/>
      <c r="BP49" s="367"/>
      <c r="BQ49" s="364"/>
      <c r="BR49" s="367"/>
      <c r="BS49" s="367"/>
      <c r="BT49" s="364"/>
      <c r="BU49" s="367"/>
      <c r="BV49" s="367"/>
      <c r="BW49" s="364"/>
      <c r="BX49" s="367"/>
      <c r="BY49" s="367"/>
      <c r="BZ49" s="364"/>
      <c r="CA49" s="365"/>
      <c r="CB49" s="365"/>
      <c r="CC49" s="364"/>
      <c r="CD49" s="365"/>
      <c r="CE49" s="365"/>
      <c r="CF49" s="364"/>
      <c r="CG49" s="365"/>
      <c r="CH49" s="365"/>
      <c r="CI49" s="366"/>
      <c r="CJ49" s="381"/>
      <c r="CK49" s="156"/>
      <c r="CL49" s="338"/>
      <c r="CM49" s="381"/>
      <c r="CN49" s="156"/>
      <c r="CO49" s="338"/>
      <c r="CP49" s="358">
        <f t="shared" si="29"/>
        <v>1.39</v>
      </c>
      <c r="CQ49" s="219">
        <v>1.98</v>
      </c>
      <c r="CR49" s="220">
        <v>1.39</v>
      </c>
      <c r="CS49" s="223" t="str">
        <f t="shared" si="30"/>
        <v>Kém</v>
      </c>
    </row>
    <row r="50" spans="1:97" s="51" customFormat="1" ht="25.5" customHeight="1">
      <c r="A50" s="260">
        <v>48</v>
      </c>
      <c r="B50" s="261" t="s">
        <v>303</v>
      </c>
      <c r="C50" s="262" t="s">
        <v>192</v>
      </c>
      <c r="D50" s="281" t="s">
        <v>193</v>
      </c>
      <c r="E50" s="261" t="s">
        <v>117</v>
      </c>
      <c r="F50" s="262" t="s">
        <v>27</v>
      </c>
      <c r="G50" s="224">
        <v>4</v>
      </c>
      <c r="H50" s="221">
        <v>8</v>
      </c>
      <c r="I50" s="221">
        <f t="shared" si="40"/>
        <v>8</v>
      </c>
      <c r="J50" s="221">
        <v>4</v>
      </c>
      <c r="K50" s="221">
        <v>5</v>
      </c>
      <c r="L50" s="221">
        <f t="shared" si="41"/>
        <v>5</v>
      </c>
      <c r="M50" s="221">
        <v>6</v>
      </c>
      <c r="N50" s="221"/>
      <c r="O50" s="221">
        <f t="shared" si="42"/>
        <v>6</v>
      </c>
      <c r="P50" s="221">
        <v>3</v>
      </c>
      <c r="Q50" s="221">
        <v>6</v>
      </c>
      <c r="R50" s="221">
        <f t="shared" si="43"/>
        <v>6</v>
      </c>
      <c r="S50" s="221">
        <v>6</v>
      </c>
      <c r="T50" s="221"/>
      <c r="U50" s="221">
        <f t="shared" si="44"/>
        <v>6</v>
      </c>
      <c r="V50" s="221">
        <v>6</v>
      </c>
      <c r="W50" s="221"/>
      <c r="X50" s="221">
        <f t="shared" si="45"/>
        <v>6</v>
      </c>
      <c r="Y50" s="221">
        <v>8</v>
      </c>
      <c r="Z50" s="221"/>
      <c r="AA50" s="221">
        <f t="shared" si="6"/>
        <v>8</v>
      </c>
      <c r="AB50" s="221">
        <v>2</v>
      </c>
      <c r="AC50" s="221">
        <v>4</v>
      </c>
      <c r="AD50" s="221">
        <f t="shared" si="7"/>
        <v>4</v>
      </c>
      <c r="AE50" s="221">
        <v>5</v>
      </c>
      <c r="AF50" s="221"/>
      <c r="AG50" s="221">
        <f t="shared" si="8"/>
        <v>5</v>
      </c>
      <c r="AH50" s="221">
        <v>5</v>
      </c>
      <c r="AI50" s="221"/>
      <c r="AJ50" s="221">
        <f t="shared" si="9"/>
        <v>5</v>
      </c>
      <c r="AK50" s="221">
        <v>5</v>
      </c>
      <c r="AL50" s="221"/>
      <c r="AM50" s="221">
        <f t="shared" si="10"/>
        <v>5</v>
      </c>
      <c r="AN50" s="221">
        <v>7</v>
      </c>
      <c r="AO50" s="221"/>
      <c r="AP50" s="221">
        <f t="shared" si="11"/>
        <v>7</v>
      </c>
      <c r="AQ50" s="221"/>
      <c r="AR50" s="221"/>
      <c r="AS50" s="221">
        <f t="shared" si="12"/>
        <v>0</v>
      </c>
      <c r="AT50" s="221">
        <v>9</v>
      </c>
      <c r="AU50" s="221"/>
      <c r="AV50" s="221">
        <f t="shared" si="13"/>
        <v>9</v>
      </c>
      <c r="AW50" s="221">
        <v>6</v>
      </c>
      <c r="AX50" s="221"/>
      <c r="AY50" s="221">
        <f t="shared" si="14"/>
        <v>6</v>
      </c>
      <c r="AZ50" s="221">
        <v>6</v>
      </c>
      <c r="BA50" s="221"/>
      <c r="BB50" s="221">
        <f t="shared" si="15"/>
        <v>6</v>
      </c>
      <c r="BC50" s="221">
        <v>8</v>
      </c>
      <c r="BD50" s="221"/>
      <c r="BE50" s="221">
        <f t="shared" si="16"/>
        <v>8</v>
      </c>
      <c r="BF50" s="221">
        <v>6</v>
      </c>
      <c r="BG50" s="221"/>
      <c r="BH50" s="221">
        <f t="shared" si="17"/>
        <v>6</v>
      </c>
      <c r="BI50" s="221">
        <v>5</v>
      </c>
      <c r="BJ50" s="221"/>
      <c r="BK50" s="221">
        <f t="shared" si="18"/>
        <v>5</v>
      </c>
      <c r="BL50" s="221">
        <v>8</v>
      </c>
      <c r="BM50" s="221"/>
      <c r="BN50" s="356">
        <f t="shared" si="19"/>
        <v>8</v>
      </c>
      <c r="BO50" s="367"/>
      <c r="BP50" s="368"/>
      <c r="BQ50" s="364">
        <f>IF(BP50="",BO50,IF(BO50&gt;=5,BP50,MAX(BO50,BP50)))</f>
        <v>0</v>
      </c>
      <c r="BR50" s="367"/>
      <c r="BS50" s="367"/>
      <c r="BT50" s="364">
        <f>IF(BS50="",BR50,IF(BR50&gt;=5,BS50,MAX(BR50,BS50)))</f>
        <v>0</v>
      </c>
      <c r="BU50" s="367"/>
      <c r="BV50" s="367"/>
      <c r="BW50" s="364">
        <f>IF(BV50="",BU50,IF(BU50&gt;=5,BV50,MAX(BU50,BV50)))</f>
        <v>0</v>
      </c>
      <c r="BX50" s="367"/>
      <c r="BY50" s="367"/>
      <c r="BZ50" s="364">
        <f>IF(BY50="",BX50,IF(BX50&gt;=5,BY50,MAX(BX50,BY50)))</f>
        <v>0</v>
      </c>
      <c r="CA50" s="365"/>
      <c r="CB50" s="365"/>
      <c r="CC50" s="364">
        <f>IF(CB50="",CA50,IF(CA50&gt;=5,CB50,MAX(CA50,CB50)))</f>
        <v>0</v>
      </c>
      <c r="CD50" s="365"/>
      <c r="CE50" s="365"/>
      <c r="CF50" s="364">
        <f>IF(CE50="",CD50,IF(CD50&gt;=5,CE50,MAX(CD50,CE50)))</f>
        <v>0</v>
      </c>
      <c r="CG50" s="365"/>
      <c r="CH50" s="365"/>
      <c r="CI50" s="366">
        <f>IF(CH50="",CG50,IF(CG50&gt;=5,CH50,MAX(CG50,CH50)))</f>
        <v>0</v>
      </c>
      <c r="CJ50" s="381"/>
      <c r="CK50" s="156"/>
      <c r="CL50" s="338">
        <f>IF(CK50="",CJ50,IF(CJ50&gt;=5,CK50,MAX(CJ50,CK50)))</f>
        <v>0</v>
      </c>
      <c r="CM50" s="381"/>
      <c r="CN50" s="156"/>
      <c r="CO50" s="338">
        <f>IF(CN50="",CM50,IF(CM50&gt;=5,CN50,MAX(CM50,CN50)))</f>
        <v>0</v>
      </c>
      <c r="CP50" s="358">
        <f t="shared" si="29"/>
        <v>4.42</v>
      </c>
      <c r="CQ50" s="219">
        <v>6.17</v>
      </c>
      <c r="CR50" s="220">
        <v>4.42</v>
      </c>
      <c r="CS50" s="223" t="str">
        <f t="shared" si="30"/>
        <v>TB.Khá</v>
      </c>
    </row>
    <row r="51" spans="1:97" s="51" customFormat="1" ht="25.5" customHeight="1">
      <c r="A51" s="257">
        <v>49</v>
      </c>
      <c r="B51" s="261" t="s">
        <v>304</v>
      </c>
      <c r="C51" s="262" t="s">
        <v>194</v>
      </c>
      <c r="D51" s="281" t="s">
        <v>66</v>
      </c>
      <c r="E51" s="261" t="s">
        <v>195</v>
      </c>
      <c r="F51" s="262" t="s">
        <v>20</v>
      </c>
      <c r="G51" s="224">
        <v>7</v>
      </c>
      <c r="H51" s="221"/>
      <c r="I51" s="221">
        <f t="shared" si="40"/>
        <v>7</v>
      </c>
      <c r="J51" s="221">
        <v>6</v>
      </c>
      <c r="K51" s="221"/>
      <c r="L51" s="221">
        <f t="shared" si="41"/>
        <v>6</v>
      </c>
      <c r="M51" s="221">
        <v>5</v>
      </c>
      <c r="N51" s="221"/>
      <c r="O51" s="221">
        <f t="shared" si="42"/>
        <v>5</v>
      </c>
      <c r="P51" s="221">
        <v>6</v>
      </c>
      <c r="Q51" s="221"/>
      <c r="R51" s="221">
        <f t="shared" si="43"/>
        <v>6</v>
      </c>
      <c r="S51" s="221">
        <v>6</v>
      </c>
      <c r="T51" s="221"/>
      <c r="U51" s="221">
        <f t="shared" si="44"/>
        <v>6</v>
      </c>
      <c r="V51" s="221">
        <v>5</v>
      </c>
      <c r="W51" s="221"/>
      <c r="X51" s="221">
        <f t="shared" si="45"/>
        <v>5</v>
      </c>
      <c r="Y51" s="221">
        <v>9</v>
      </c>
      <c r="Z51" s="221"/>
      <c r="AA51" s="221">
        <f t="shared" si="6"/>
        <v>9</v>
      </c>
      <c r="AB51" s="221">
        <v>2</v>
      </c>
      <c r="AC51" s="221">
        <v>3</v>
      </c>
      <c r="AD51" s="221">
        <f t="shared" si="7"/>
        <v>3</v>
      </c>
      <c r="AE51" s="221">
        <v>6</v>
      </c>
      <c r="AF51" s="221"/>
      <c r="AG51" s="221">
        <f t="shared" si="8"/>
        <v>6</v>
      </c>
      <c r="AH51" s="221">
        <v>6</v>
      </c>
      <c r="AI51" s="221"/>
      <c r="AJ51" s="221">
        <f t="shared" si="9"/>
        <v>6</v>
      </c>
      <c r="AK51" s="221">
        <v>7</v>
      </c>
      <c r="AL51" s="221"/>
      <c r="AM51" s="221">
        <f t="shared" si="10"/>
        <v>7</v>
      </c>
      <c r="AN51" s="221">
        <v>5</v>
      </c>
      <c r="AO51" s="221"/>
      <c r="AP51" s="221">
        <f t="shared" si="11"/>
        <v>5</v>
      </c>
      <c r="AQ51" s="221"/>
      <c r="AR51" s="221"/>
      <c r="AS51" s="221">
        <f t="shared" si="12"/>
        <v>0</v>
      </c>
      <c r="AT51" s="221">
        <v>9</v>
      </c>
      <c r="AU51" s="221"/>
      <c r="AV51" s="221">
        <f t="shared" si="13"/>
        <v>9</v>
      </c>
      <c r="AW51" s="221">
        <v>4</v>
      </c>
      <c r="AX51" s="221"/>
      <c r="AY51" s="221">
        <f t="shared" si="14"/>
        <v>4</v>
      </c>
      <c r="AZ51" s="221">
        <v>7</v>
      </c>
      <c r="BA51" s="221"/>
      <c r="BB51" s="221">
        <f t="shared" si="15"/>
        <v>7</v>
      </c>
      <c r="BC51" s="221">
        <v>8</v>
      </c>
      <c r="BD51" s="221"/>
      <c r="BE51" s="221">
        <f t="shared" si="16"/>
        <v>8</v>
      </c>
      <c r="BF51" s="221">
        <v>7</v>
      </c>
      <c r="BG51" s="221"/>
      <c r="BH51" s="221">
        <f t="shared" si="17"/>
        <v>7</v>
      </c>
      <c r="BI51" s="221">
        <v>5</v>
      </c>
      <c r="BJ51" s="221"/>
      <c r="BK51" s="221">
        <f t="shared" si="18"/>
        <v>5</v>
      </c>
      <c r="BL51" s="221">
        <v>8</v>
      </c>
      <c r="BM51" s="221"/>
      <c r="BN51" s="356">
        <f t="shared" si="19"/>
        <v>8</v>
      </c>
      <c r="BO51" s="367"/>
      <c r="BP51" s="367"/>
      <c r="BQ51" s="364">
        <f>IF(BP51="",BO51,IF(BO51&gt;=5,BP51,MAX(BO51,BP51)))</f>
        <v>0</v>
      </c>
      <c r="BR51" s="367"/>
      <c r="BS51" s="367"/>
      <c r="BT51" s="364">
        <f>IF(BS51="",BR51,IF(BR51&gt;=5,BS51,MAX(BR51,BS51)))</f>
        <v>0</v>
      </c>
      <c r="BU51" s="367"/>
      <c r="BV51" s="367"/>
      <c r="BW51" s="364">
        <f>IF(BV51="",BU51,IF(BU51&gt;=5,BV51,MAX(BU51,BV51)))</f>
        <v>0</v>
      </c>
      <c r="BX51" s="367"/>
      <c r="BY51" s="367"/>
      <c r="BZ51" s="364">
        <f>IF(BY51="",BX51,IF(BX51&gt;=5,BY51,MAX(BX51,BY51)))</f>
        <v>0</v>
      </c>
      <c r="CA51" s="365"/>
      <c r="CB51" s="365"/>
      <c r="CC51" s="364">
        <f>IF(CB51="",CA51,IF(CA51&gt;=5,CB51,MAX(CA51,CB51)))</f>
        <v>0</v>
      </c>
      <c r="CD51" s="365"/>
      <c r="CE51" s="365"/>
      <c r="CF51" s="364">
        <f>IF(CE51="",CD51,IF(CD51&gt;=5,CE51,MAX(CD51,CE51)))</f>
        <v>0</v>
      </c>
      <c r="CG51" s="365"/>
      <c r="CH51" s="365"/>
      <c r="CI51" s="366">
        <f>IF(CH51="",CG51,IF(CG51&gt;=5,CH51,MAX(CG51,CH51)))</f>
        <v>0</v>
      </c>
      <c r="CJ51" s="381"/>
      <c r="CK51" s="156"/>
      <c r="CL51" s="338">
        <f>IF(CK51="",CJ51,IF(CJ51&gt;=5,CK51,MAX(CJ51,CK51)))</f>
        <v>0</v>
      </c>
      <c r="CM51" s="381"/>
      <c r="CN51" s="156"/>
      <c r="CO51" s="338">
        <f>IF(CN51="",CM51,IF(CM51&gt;=5,CN51,MAX(CM51,CN51)))</f>
        <v>0</v>
      </c>
      <c r="CP51" s="358">
        <f t="shared" si="29"/>
        <v>4.57</v>
      </c>
      <c r="CQ51" s="219">
        <v>6.38</v>
      </c>
      <c r="CR51" s="220">
        <v>4.57</v>
      </c>
      <c r="CS51" s="223" t="str">
        <f t="shared" si="30"/>
        <v>TB.Khá</v>
      </c>
    </row>
    <row r="52" spans="1:97" s="51" customFormat="1" ht="25.5" customHeight="1">
      <c r="A52" s="260">
        <v>50</v>
      </c>
      <c r="B52" s="261" t="s">
        <v>305</v>
      </c>
      <c r="C52" s="262" t="s">
        <v>196</v>
      </c>
      <c r="D52" s="281" t="s">
        <v>66</v>
      </c>
      <c r="E52" s="261" t="s">
        <v>197</v>
      </c>
      <c r="F52" s="262" t="s">
        <v>21</v>
      </c>
      <c r="G52" s="224">
        <v>5</v>
      </c>
      <c r="H52" s="221"/>
      <c r="I52" s="221">
        <f t="shared" si="40"/>
        <v>5</v>
      </c>
      <c r="J52" s="221">
        <v>5</v>
      </c>
      <c r="K52" s="221"/>
      <c r="L52" s="221">
        <f t="shared" si="41"/>
        <v>5</v>
      </c>
      <c r="M52" s="221">
        <v>3</v>
      </c>
      <c r="N52" s="221">
        <v>4</v>
      </c>
      <c r="O52" s="221">
        <f t="shared" si="42"/>
        <v>4</v>
      </c>
      <c r="P52" s="221">
        <v>4</v>
      </c>
      <c r="Q52" s="221"/>
      <c r="R52" s="221">
        <f t="shared" si="43"/>
        <v>4</v>
      </c>
      <c r="S52" s="221">
        <v>4</v>
      </c>
      <c r="T52" s="221">
        <v>6</v>
      </c>
      <c r="U52" s="221">
        <f t="shared" si="44"/>
        <v>6</v>
      </c>
      <c r="V52" s="221">
        <v>6</v>
      </c>
      <c r="W52" s="221"/>
      <c r="X52" s="221">
        <f t="shared" si="45"/>
        <v>6</v>
      </c>
      <c r="Y52" s="221">
        <v>0</v>
      </c>
      <c r="Z52" s="221"/>
      <c r="AA52" s="221">
        <f t="shared" si="6"/>
        <v>0</v>
      </c>
      <c r="AB52" s="221"/>
      <c r="AC52" s="221"/>
      <c r="AD52" s="221">
        <f t="shared" si="7"/>
        <v>0</v>
      </c>
      <c r="AE52" s="221"/>
      <c r="AF52" s="221"/>
      <c r="AG52" s="221">
        <f t="shared" si="8"/>
        <v>0</v>
      </c>
      <c r="AH52" s="221"/>
      <c r="AI52" s="221"/>
      <c r="AJ52" s="221">
        <f t="shared" si="9"/>
        <v>0</v>
      </c>
      <c r="AK52" s="221">
        <v>3</v>
      </c>
      <c r="AL52" s="221"/>
      <c r="AM52" s="221">
        <f t="shared" si="10"/>
        <v>3</v>
      </c>
      <c r="AN52" s="221">
        <v>0</v>
      </c>
      <c r="AO52" s="221"/>
      <c r="AP52" s="221">
        <f t="shared" si="11"/>
        <v>0</v>
      </c>
      <c r="AQ52" s="221"/>
      <c r="AR52" s="221"/>
      <c r="AS52" s="221">
        <f t="shared" si="12"/>
        <v>0</v>
      </c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356"/>
      <c r="BO52" s="367"/>
      <c r="BP52" s="367"/>
      <c r="BQ52" s="364"/>
      <c r="BR52" s="367"/>
      <c r="BS52" s="367"/>
      <c r="BT52" s="364"/>
      <c r="BU52" s="367"/>
      <c r="BV52" s="367"/>
      <c r="BW52" s="364"/>
      <c r="BX52" s="367"/>
      <c r="BY52" s="367"/>
      <c r="BZ52" s="364"/>
      <c r="CA52" s="365"/>
      <c r="CB52" s="365"/>
      <c r="CC52" s="364"/>
      <c r="CD52" s="365"/>
      <c r="CE52" s="365"/>
      <c r="CF52" s="364"/>
      <c r="CG52" s="365"/>
      <c r="CH52" s="365"/>
      <c r="CI52" s="366"/>
      <c r="CJ52" s="381"/>
      <c r="CK52" s="156"/>
      <c r="CL52" s="338"/>
      <c r="CM52" s="381"/>
      <c r="CN52" s="156"/>
      <c r="CO52" s="338"/>
      <c r="CP52" s="358">
        <f t="shared" si="29"/>
        <v>1.19</v>
      </c>
      <c r="CQ52" s="219">
        <v>1.67</v>
      </c>
      <c r="CR52" s="220">
        <v>1.19</v>
      </c>
      <c r="CS52" s="223" t="str">
        <f t="shared" si="30"/>
        <v>Kém</v>
      </c>
    </row>
    <row r="53" spans="1:97" s="51" customFormat="1" ht="25.5" customHeight="1">
      <c r="A53" s="260">
        <v>51</v>
      </c>
      <c r="B53" s="261" t="s">
        <v>306</v>
      </c>
      <c r="C53" s="262" t="s">
        <v>198</v>
      </c>
      <c r="D53" s="281" t="s">
        <v>66</v>
      </c>
      <c r="E53" s="261" t="s">
        <v>199</v>
      </c>
      <c r="F53" s="262" t="s">
        <v>53</v>
      </c>
      <c r="G53" s="224">
        <v>8</v>
      </c>
      <c r="H53" s="221"/>
      <c r="I53" s="221">
        <f t="shared" si="40"/>
        <v>8</v>
      </c>
      <c r="J53" s="221">
        <v>4</v>
      </c>
      <c r="K53" s="221">
        <v>5</v>
      </c>
      <c r="L53" s="221">
        <f t="shared" si="41"/>
        <v>5</v>
      </c>
      <c r="M53" s="221">
        <v>6</v>
      </c>
      <c r="N53" s="221"/>
      <c r="O53" s="221">
        <f t="shared" si="42"/>
        <v>6</v>
      </c>
      <c r="P53" s="221">
        <v>10</v>
      </c>
      <c r="Q53" s="221"/>
      <c r="R53" s="221">
        <f t="shared" si="43"/>
        <v>10</v>
      </c>
      <c r="S53" s="221">
        <v>6</v>
      </c>
      <c r="T53" s="221"/>
      <c r="U53" s="221">
        <f t="shared" si="44"/>
        <v>6</v>
      </c>
      <c r="V53" s="221">
        <v>4</v>
      </c>
      <c r="W53" s="221">
        <v>7</v>
      </c>
      <c r="X53" s="221">
        <f t="shared" si="45"/>
        <v>7</v>
      </c>
      <c r="Y53" s="221">
        <v>6</v>
      </c>
      <c r="Z53" s="221"/>
      <c r="AA53" s="221">
        <f t="shared" si="6"/>
        <v>6</v>
      </c>
      <c r="AB53" s="221">
        <v>4</v>
      </c>
      <c r="AC53" s="221">
        <v>5</v>
      </c>
      <c r="AD53" s="221">
        <f t="shared" si="7"/>
        <v>5</v>
      </c>
      <c r="AE53" s="221">
        <v>5</v>
      </c>
      <c r="AF53" s="221"/>
      <c r="AG53" s="221">
        <f t="shared" si="8"/>
        <v>5</v>
      </c>
      <c r="AH53" s="221">
        <v>5</v>
      </c>
      <c r="AI53" s="221"/>
      <c r="AJ53" s="221">
        <f t="shared" si="9"/>
        <v>5</v>
      </c>
      <c r="AK53" s="221">
        <v>4</v>
      </c>
      <c r="AL53" s="221">
        <v>7</v>
      </c>
      <c r="AM53" s="221">
        <f t="shared" si="10"/>
        <v>7</v>
      </c>
      <c r="AN53" s="221">
        <v>5</v>
      </c>
      <c r="AO53" s="221"/>
      <c r="AP53" s="221">
        <f t="shared" si="11"/>
        <v>5</v>
      </c>
      <c r="AQ53" s="221"/>
      <c r="AR53" s="221"/>
      <c r="AS53" s="221">
        <f t="shared" si="12"/>
        <v>0</v>
      </c>
      <c r="AT53" s="221">
        <v>9</v>
      </c>
      <c r="AU53" s="221"/>
      <c r="AV53" s="221">
        <f t="shared" si="13"/>
        <v>9</v>
      </c>
      <c r="AW53" s="221">
        <v>8</v>
      </c>
      <c r="AX53" s="221"/>
      <c r="AY53" s="221">
        <f t="shared" si="14"/>
        <v>8</v>
      </c>
      <c r="AZ53" s="221">
        <v>4</v>
      </c>
      <c r="BA53" s="221">
        <v>7</v>
      </c>
      <c r="BB53" s="221">
        <f t="shared" si="15"/>
        <v>7</v>
      </c>
      <c r="BC53" s="221">
        <v>4</v>
      </c>
      <c r="BD53" s="221">
        <v>7</v>
      </c>
      <c r="BE53" s="221">
        <f t="shared" si="16"/>
        <v>7</v>
      </c>
      <c r="BF53" s="221">
        <v>6</v>
      </c>
      <c r="BG53" s="221"/>
      <c r="BH53" s="221">
        <f t="shared" si="17"/>
        <v>6</v>
      </c>
      <c r="BI53" s="221">
        <v>5</v>
      </c>
      <c r="BJ53" s="221"/>
      <c r="BK53" s="221">
        <f t="shared" si="18"/>
        <v>5</v>
      </c>
      <c r="BL53" s="221">
        <v>3</v>
      </c>
      <c r="BM53" s="221"/>
      <c r="BN53" s="356">
        <f t="shared" si="19"/>
        <v>3</v>
      </c>
      <c r="BO53" s="367"/>
      <c r="BP53" s="367"/>
      <c r="BQ53" s="364">
        <f>IF(BP53="",BO53,IF(BO53&gt;=5,BP53,MAX(BO53,BP53)))</f>
        <v>0</v>
      </c>
      <c r="BR53" s="367"/>
      <c r="BS53" s="367"/>
      <c r="BT53" s="364">
        <f>IF(BS53="",BR53,IF(BR53&gt;=5,BS53,MAX(BR53,BS53)))</f>
        <v>0</v>
      </c>
      <c r="BU53" s="367"/>
      <c r="BV53" s="367"/>
      <c r="BW53" s="364">
        <f>IF(BV53="",BU53,IF(BU53&gt;=5,BV53,MAX(BU53,BV53)))</f>
        <v>0</v>
      </c>
      <c r="BX53" s="367"/>
      <c r="BY53" s="367"/>
      <c r="BZ53" s="364">
        <f>IF(BY53="",BX53,IF(BX53&gt;=5,BY53,MAX(BX53,BY53)))</f>
        <v>0</v>
      </c>
      <c r="CA53" s="365"/>
      <c r="CB53" s="365"/>
      <c r="CC53" s="364">
        <f>IF(CB53="",CA53,IF(CA53&gt;=5,CB53,MAX(CA53,CB53)))</f>
        <v>0</v>
      </c>
      <c r="CD53" s="365"/>
      <c r="CE53" s="365"/>
      <c r="CF53" s="364">
        <f>IF(CE53="",CD53,IF(CD53&gt;=5,CE53,MAX(CD53,CE53)))</f>
        <v>0</v>
      </c>
      <c r="CG53" s="365"/>
      <c r="CH53" s="365"/>
      <c r="CI53" s="366">
        <f>IF(CH53="",CG53,IF(CG53&gt;=5,CH53,MAX(CG53,CH53)))</f>
        <v>0</v>
      </c>
      <c r="CJ53" s="381"/>
      <c r="CK53" s="156"/>
      <c r="CL53" s="338">
        <f>IF(CK53="",CJ53,IF(CJ53&gt;=5,CK53,MAX(CJ53,CK53)))</f>
        <v>0</v>
      </c>
      <c r="CM53" s="381"/>
      <c r="CN53" s="156"/>
      <c r="CO53" s="338">
        <f>IF(CN53="",CM53,IF(CM53&gt;=5,CN53,MAX(CM53,CN53)))</f>
        <v>0</v>
      </c>
      <c r="CP53" s="358">
        <f t="shared" si="29"/>
        <v>4.69</v>
      </c>
      <c r="CQ53" s="219">
        <v>6.56</v>
      </c>
      <c r="CR53" s="220">
        <v>4.69</v>
      </c>
      <c r="CS53" s="223" t="str">
        <f t="shared" si="30"/>
        <v>TB.Khá</v>
      </c>
    </row>
    <row r="54" spans="1:97" s="200" customFormat="1" ht="25.5" customHeight="1">
      <c r="A54" s="272">
        <v>52</v>
      </c>
      <c r="B54" s="270" t="s">
        <v>307</v>
      </c>
      <c r="C54" s="271" t="s">
        <v>59</v>
      </c>
      <c r="D54" s="284" t="s">
        <v>200</v>
      </c>
      <c r="E54" s="270" t="s">
        <v>51</v>
      </c>
      <c r="F54" s="271" t="s">
        <v>53</v>
      </c>
      <c r="G54" s="224" t="s">
        <v>325</v>
      </c>
      <c r="H54" s="221"/>
      <c r="I54" s="221" t="str">
        <f t="shared" si="40"/>
        <v>M</v>
      </c>
      <c r="J54" s="221">
        <v>6</v>
      </c>
      <c r="K54" s="221"/>
      <c r="L54" s="221">
        <f t="shared" si="41"/>
        <v>6</v>
      </c>
      <c r="M54" s="221">
        <v>8</v>
      </c>
      <c r="N54" s="221"/>
      <c r="O54" s="221">
        <f t="shared" si="42"/>
        <v>8</v>
      </c>
      <c r="P54" s="221">
        <v>9</v>
      </c>
      <c r="Q54" s="221"/>
      <c r="R54" s="221">
        <f t="shared" si="43"/>
        <v>9</v>
      </c>
      <c r="S54" s="221">
        <v>7</v>
      </c>
      <c r="T54" s="221"/>
      <c r="U54" s="221">
        <f t="shared" si="44"/>
        <v>7</v>
      </c>
      <c r="V54" s="221">
        <v>7</v>
      </c>
      <c r="W54" s="221"/>
      <c r="X54" s="221">
        <f t="shared" si="45"/>
        <v>7</v>
      </c>
      <c r="Y54" s="221">
        <v>10</v>
      </c>
      <c r="Z54" s="221"/>
      <c r="AA54" s="221">
        <f t="shared" si="6"/>
        <v>10</v>
      </c>
      <c r="AB54" s="221">
        <v>5</v>
      </c>
      <c r="AC54" s="221"/>
      <c r="AD54" s="221">
        <f t="shared" si="7"/>
        <v>5</v>
      </c>
      <c r="AE54" s="221">
        <v>7</v>
      </c>
      <c r="AF54" s="221"/>
      <c r="AG54" s="221">
        <f t="shared" si="8"/>
        <v>7</v>
      </c>
      <c r="AH54" s="221">
        <v>7</v>
      </c>
      <c r="AI54" s="221"/>
      <c r="AJ54" s="221">
        <f t="shared" si="9"/>
        <v>7</v>
      </c>
      <c r="AK54" s="221">
        <v>5</v>
      </c>
      <c r="AL54" s="221"/>
      <c r="AM54" s="221">
        <f t="shared" si="10"/>
        <v>5</v>
      </c>
      <c r="AN54" s="221">
        <v>5</v>
      </c>
      <c r="AO54" s="221"/>
      <c r="AP54" s="221">
        <f t="shared" si="11"/>
        <v>5</v>
      </c>
      <c r="AQ54" s="221"/>
      <c r="AR54" s="221"/>
      <c r="AS54" s="221">
        <f t="shared" si="12"/>
        <v>0</v>
      </c>
      <c r="AT54" s="221">
        <v>0</v>
      </c>
      <c r="AU54" s="221"/>
      <c r="AV54" s="221">
        <f t="shared" si="13"/>
        <v>0</v>
      </c>
      <c r="AW54" s="221">
        <v>8</v>
      </c>
      <c r="AX54" s="221"/>
      <c r="AY54" s="221">
        <f t="shared" si="14"/>
        <v>8</v>
      </c>
      <c r="AZ54" s="221">
        <v>7</v>
      </c>
      <c r="BA54" s="221"/>
      <c r="BB54" s="221">
        <f t="shared" si="15"/>
        <v>7</v>
      </c>
      <c r="BC54" s="221">
        <v>7</v>
      </c>
      <c r="BD54" s="221"/>
      <c r="BE54" s="221">
        <f t="shared" si="16"/>
        <v>7</v>
      </c>
      <c r="BF54" s="221">
        <v>8</v>
      </c>
      <c r="BG54" s="221"/>
      <c r="BH54" s="221">
        <f t="shared" si="17"/>
        <v>8</v>
      </c>
      <c r="BI54" s="221">
        <v>8</v>
      </c>
      <c r="BJ54" s="221"/>
      <c r="BK54" s="221">
        <f t="shared" si="18"/>
        <v>8</v>
      </c>
      <c r="BL54" s="221">
        <v>3</v>
      </c>
      <c r="BM54" s="221"/>
      <c r="BN54" s="356">
        <f t="shared" si="19"/>
        <v>3</v>
      </c>
      <c r="BO54" s="367"/>
      <c r="BP54" s="367"/>
      <c r="BQ54" s="364">
        <f>IF(BP54="",BO54,IF(BO54&gt;=5,BP54,MAX(BO54,BP54)))</f>
        <v>0</v>
      </c>
      <c r="BR54" s="367"/>
      <c r="BS54" s="367"/>
      <c r="BT54" s="364">
        <f>IF(BS54="",BR54,IF(BR54&gt;=5,BS54,MAX(BR54,BS54)))</f>
        <v>0</v>
      </c>
      <c r="BU54" s="367"/>
      <c r="BV54" s="367"/>
      <c r="BW54" s="364">
        <f>IF(BV54="",BU54,IF(BU54&gt;=5,BV54,MAX(BU54,BV54)))</f>
        <v>0</v>
      </c>
      <c r="BX54" s="367"/>
      <c r="BY54" s="367"/>
      <c r="BZ54" s="364">
        <f>IF(BY54="",BX54,IF(BX54&gt;=5,BY54,MAX(BX54,BY54)))</f>
        <v>0</v>
      </c>
      <c r="CA54" s="365"/>
      <c r="CB54" s="365"/>
      <c r="CC54" s="364">
        <f>IF(CB54="",CA54,IF(CA54&gt;=5,CB54,MAX(CA54,CB54)))</f>
        <v>0</v>
      </c>
      <c r="CD54" s="365"/>
      <c r="CE54" s="365"/>
      <c r="CF54" s="364">
        <f>IF(CE54="",CD54,IF(CD54&gt;=5,CE54,MAX(CD54,CE54)))</f>
        <v>0</v>
      </c>
      <c r="CG54" s="365"/>
      <c r="CH54" s="365"/>
      <c r="CI54" s="366">
        <f>IF(CH54="",CG54,IF(CG54&gt;=5,CH54,MAX(CG54,CH54)))</f>
        <v>0</v>
      </c>
      <c r="CJ54" s="381"/>
      <c r="CK54" s="156"/>
      <c r="CL54" s="338">
        <f>IF(CK54="",CJ54,IF(CJ54&gt;=5,CK54,MAX(CJ54,CK54)))</f>
        <v>0</v>
      </c>
      <c r="CM54" s="381"/>
      <c r="CN54" s="156"/>
      <c r="CO54" s="338">
        <f>IF(CN54="",CM54,IF(CM54&gt;=5,CN54,MAX(CM54,CN54)))</f>
        <v>0</v>
      </c>
      <c r="CP54" s="358">
        <f t="shared" si="29"/>
        <v>4.78</v>
      </c>
      <c r="CQ54" s="219">
        <v>6.55</v>
      </c>
      <c r="CR54" s="220">
        <v>4.78</v>
      </c>
      <c r="CS54" s="223" t="str">
        <f t="shared" si="30"/>
        <v>TB.Khá</v>
      </c>
    </row>
    <row r="55" spans="1:97" s="51" customFormat="1" ht="25.5" customHeight="1">
      <c r="A55" s="260">
        <v>53</v>
      </c>
      <c r="B55" s="261" t="s">
        <v>308</v>
      </c>
      <c r="C55" s="262" t="s">
        <v>43</v>
      </c>
      <c r="D55" s="281" t="s">
        <v>68</v>
      </c>
      <c r="E55" s="261" t="s">
        <v>201</v>
      </c>
      <c r="F55" s="262" t="s">
        <v>45</v>
      </c>
      <c r="G55" s="224">
        <v>6</v>
      </c>
      <c r="H55" s="221"/>
      <c r="I55" s="221">
        <f t="shared" si="40"/>
        <v>6</v>
      </c>
      <c r="J55" s="221">
        <v>5</v>
      </c>
      <c r="K55" s="221"/>
      <c r="L55" s="221">
        <f t="shared" si="41"/>
        <v>5</v>
      </c>
      <c r="M55" s="221">
        <v>4</v>
      </c>
      <c r="N55" s="221">
        <v>6</v>
      </c>
      <c r="O55" s="221">
        <f t="shared" si="42"/>
        <v>6</v>
      </c>
      <c r="P55" s="221">
        <v>8</v>
      </c>
      <c r="Q55" s="221"/>
      <c r="R55" s="221">
        <f t="shared" si="43"/>
        <v>8</v>
      </c>
      <c r="S55" s="221">
        <v>5</v>
      </c>
      <c r="T55" s="221"/>
      <c r="U55" s="221">
        <f t="shared" si="44"/>
        <v>5</v>
      </c>
      <c r="V55" s="221">
        <v>6</v>
      </c>
      <c r="W55" s="221"/>
      <c r="X55" s="221">
        <f t="shared" si="45"/>
        <v>6</v>
      </c>
      <c r="Y55" s="221">
        <v>9</v>
      </c>
      <c r="Z55" s="221"/>
      <c r="AA55" s="221">
        <f t="shared" si="6"/>
        <v>9</v>
      </c>
      <c r="AB55" s="221">
        <v>3</v>
      </c>
      <c r="AC55" s="221">
        <v>3</v>
      </c>
      <c r="AD55" s="221">
        <f t="shared" si="7"/>
        <v>3</v>
      </c>
      <c r="AE55" s="221">
        <v>5</v>
      </c>
      <c r="AF55" s="221"/>
      <c r="AG55" s="221">
        <f t="shared" si="8"/>
        <v>5</v>
      </c>
      <c r="AH55" s="221">
        <v>4</v>
      </c>
      <c r="AI55" s="221">
        <v>5</v>
      </c>
      <c r="AJ55" s="221">
        <f t="shared" si="9"/>
        <v>5</v>
      </c>
      <c r="AK55" s="221">
        <v>6</v>
      </c>
      <c r="AL55" s="221"/>
      <c r="AM55" s="221">
        <f t="shared" si="10"/>
        <v>6</v>
      </c>
      <c r="AN55" s="221">
        <v>6</v>
      </c>
      <c r="AO55" s="221"/>
      <c r="AP55" s="221">
        <f t="shared" si="11"/>
        <v>6</v>
      </c>
      <c r="AQ55" s="221"/>
      <c r="AR55" s="221"/>
      <c r="AS55" s="221">
        <f t="shared" si="12"/>
        <v>0</v>
      </c>
      <c r="AT55" s="221">
        <v>9</v>
      </c>
      <c r="AU55" s="221"/>
      <c r="AV55" s="221">
        <f t="shared" si="13"/>
        <v>9</v>
      </c>
      <c r="AW55" s="221">
        <v>8</v>
      </c>
      <c r="AX55" s="221"/>
      <c r="AY55" s="221">
        <f t="shared" si="14"/>
        <v>8</v>
      </c>
      <c r="AZ55" s="221">
        <v>5</v>
      </c>
      <c r="BA55" s="221"/>
      <c r="BB55" s="221">
        <f t="shared" si="15"/>
        <v>5</v>
      </c>
      <c r="BC55" s="221">
        <v>7</v>
      </c>
      <c r="BD55" s="221"/>
      <c r="BE55" s="221">
        <f t="shared" si="16"/>
        <v>7</v>
      </c>
      <c r="BF55" s="221">
        <v>5</v>
      </c>
      <c r="BG55" s="221"/>
      <c r="BH55" s="221">
        <f t="shared" si="17"/>
        <v>5</v>
      </c>
      <c r="BI55" s="221">
        <v>3</v>
      </c>
      <c r="BJ55" s="221"/>
      <c r="BK55" s="221">
        <f t="shared" si="18"/>
        <v>3</v>
      </c>
      <c r="BL55" s="221">
        <v>3</v>
      </c>
      <c r="BM55" s="221"/>
      <c r="BN55" s="356">
        <f t="shared" si="19"/>
        <v>3</v>
      </c>
      <c r="BO55" s="367"/>
      <c r="BP55" s="367"/>
      <c r="BQ55" s="364">
        <f>IF(BP55="",BO55,IF(BO55&gt;=5,BP55,MAX(BO55,BP55)))</f>
        <v>0</v>
      </c>
      <c r="BR55" s="367"/>
      <c r="BS55" s="367"/>
      <c r="BT55" s="364">
        <f>IF(BS55="",BR55,IF(BR55&gt;=5,BS55,MAX(BR55,BS55)))</f>
        <v>0</v>
      </c>
      <c r="BU55" s="367"/>
      <c r="BV55" s="367"/>
      <c r="BW55" s="364">
        <f>IF(BV55="",BU55,IF(BU55&gt;=5,BV55,MAX(BU55,BV55)))</f>
        <v>0</v>
      </c>
      <c r="BX55" s="367"/>
      <c r="BY55" s="367"/>
      <c r="BZ55" s="364">
        <f>IF(BY55="",BX55,IF(BX55&gt;=5,BY55,MAX(BX55,BY55)))</f>
        <v>0</v>
      </c>
      <c r="CA55" s="365"/>
      <c r="CB55" s="365"/>
      <c r="CC55" s="364">
        <f>IF(CB55="",CA55,IF(CA55&gt;=5,CB55,MAX(CA55,CB55)))</f>
        <v>0</v>
      </c>
      <c r="CD55" s="365"/>
      <c r="CE55" s="365"/>
      <c r="CF55" s="364">
        <f>IF(CE55="",CD55,IF(CD55&gt;=5,CE55,MAX(CD55,CE55)))</f>
        <v>0</v>
      </c>
      <c r="CG55" s="365"/>
      <c r="CH55" s="365"/>
      <c r="CI55" s="366">
        <f>IF(CH55="",CG55,IF(CG55&gt;=5,CH55,MAX(CG55,CH55)))</f>
        <v>0</v>
      </c>
      <c r="CJ55" s="381"/>
      <c r="CK55" s="156"/>
      <c r="CL55" s="338">
        <f>IF(CK55="",CJ55,IF(CJ55&gt;=5,CK55,MAX(CJ55,CK55)))</f>
        <v>0</v>
      </c>
      <c r="CM55" s="381"/>
      <c r="CN55" s="156"/>
      <c r="CO55" s="338">
        <f>IF(CN55="",CM55,IF(CM55&gt;=5,CN55,MAX(CM55,CN55)))</f>
        <v>0</v>
      </c>
      <c r="CP55" s="358">
        <f t="shared" si="29"/>
        <v>4.27</v>
      </c>
      <c r="CQ55" s="219">
        <v>5.97</v>
      </c>
      <c r="CR55" s="220">
        <v>4.27</v>
      </c>
      <c r="CS55" s="223" t="str">
        <f t="shared" si="30"/>
        <v>Trung Bình</v>
      </c>
    </row>
    <row r="56" spans="1:97" s="51" customFormat="1" ht="25.5" customHeight="1">
      <c r="A56" s="260">
        <v>54</v>
      </c>
      <c r="B56" s="261" t="s">
        <v>309</v>
      </c>
      <c r="C56" s="262" t="s">
        <v>202</v>
      </c>
      <c r="D56" s="281" t="s">
        <v>203</v>
      </c>
      <c r="E56" s="261" t="s">
        <v>204</v>
      </c>
      <c r="F56" s="262" t="s">
        <v>3</v>
      </c>
      <c r="G56" s="224">
        <v>6</v>
      </c>
      <c r="H56" s="221"/>
      <c r="I56" s="221">
        <f t="shared" si="40"/>
        <v>6</v>
      </c>
      <c r="J56" s="221">
        <v>3</v>
      </c>
      <c r="K56" s="221">
        <v>4</v>
      </c>
      <c r="L56" s="221">
        <f t="shared" si="41"/>
        <v>4</v>
      </c>
      <c r="M56" s="221">
        <v>0</v>
      </c>
      <c r="N56" s="221">
        <v>2</v>
      </c>
      <c r="O56" s="221">
        <f t="shared" si="42"/>
        <v>2</v>
      </c>
      <c r="P56" s="221">
        <v>2</v>
      </c>
      <c r="Q56" s="221">
        <v>2</v>
      </c>
      <c r="R56" s="221">
        <f t="shared" si="43"/>
        <v>2</v>
      </c>
      <c r="S56" s="221">
        <v>4</v>
      </c>
      <c r="T56" s="221">
        <v>4</v>
      </c>
      <c r="U56" s="221">
        <f t="shared" si="44"/>
        <v>4</v>
      </c>
      <c r="V56" s="221"/>
      <c r="W56" s="221"/>
      <c r="X56" s="221">
        <f t="shared" si="45"/>
        <v>0</v>
      </c>
      <c r="Y56" s="221">
        <v>8</v>
      </c>
      <c r="Z56" s="221"/>
      <c r="AA56" s="221">
        <f t="shared" si="6"/>
        <v>8</v>
      </c>
      <c r="AB56" s="221">
        <v>4</v>
      </c>
      <c r="AC56" s="221">
        <v>3</v>
      </c>
      <c r="AD56" s="221">
        <f t="shared" si="7"/>
        <v>4</v>
      </c>
      <c r="AE56" s="221">
        <v>5</v>
      </c>
      <c r="AF56" s="221"/>
      <c r="AG56" s="221">
        <f t="shared" si="8"/>
        <v>5</v>
      </c>
      <c r="AH56" s="221"/>
      <c r="AI56" s="221"/>
      <c r="AJ56" s="221">
        <f t="shared" si="9"/>
        <v>0</v>
      </c>
      <c r="AK56" s="221">
        <v>2</v>
      </c>
      <c r="AL56" s="221">
        <v>6</v>
      </c>
      <c r="AM56" s="221">
        <f t="shared" si="10"/>
        <v>6</v>
      </c>
      <c r="AN56" s="221">
        <v>7</v>
      </c>
      <c r="AO56" s="221"/>
      <c r="AP56" s="221">
        <f t="shared" si="11"/>
        <v>7</v>
      </c>
      <c r="AQ56" s="221"/>
      <c r="AR56" s="221"/>
      <c r="AS56" s="221">
        <f t="shared" si="12"/>
        <v>0</v>
      </c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356"/>
      <c r="BO56" s="367"/>
      <c r="BP56" s="367"/>
      <c r="BQ56" s="364"/>
      <c r="BR56" s="367"/>
      <c r="BS56" s="367"/>
      <c r="BT56" s="364"/>
      <c r="BU56" s="367"/>
      <c r="BV56" s="367"/>
      <c r="BW56" s="364"/>
      <c r="BX56" s="367"/>
      <c r="BY56" s="367"/>
      <c r="BZ56" s="364"/>
      <c r="CA56" s="365"/>
      <c r="CB56" s="365"/>
      <c r="CC56" s="364"/>
      <c r="CD56" s="365"/>
      <c r="CE56" s="365"/>
      <c r="CF56" s="364"/>
      <c r="CG56" s="365"/>
      <c r="CH56" s="365"/>
      <c r="CI56" s="366"/>
      <c r="CJ56" s="381"/>
      <c r="CK56" s="156"/>
      <c r="CL56" s="338"/>
      <c r="CM56" s="381"/>
      <c r="CN56" s="156"/>
      <c r="CO56" s="338"/>
      <c r="CP56" s="358">
        <f t="shared" si="29"/>
        <v>1.97</v>
      </c>
      <c r="CQ56" s="219">
        <v>2.75</v>
      </c>
      <c r="CR56" s="220">
        <v>1.97</v>
      </c>
      <c r="CS56" s="223" t="str">
        <f t="shared" si="30"/>
        <v>Kém</v>
      </c>
    </row>
    <row r="57" spans="1:97" s="51" customFormat="1" ht="25.5" customHeight="1">
      <c r="A57" s="257">
        <v>55</v>
      </c>
      <c r="B57" s="261" t="s">
        <v>310</v>
      </c>
      <c r="C57" s="262" t="s">
        <v>83</v>
      </c>
      <c r="D57" s="281" t="s">
        <v>205</v>
      </c>
      <c r="E57" s="261" t="s">
        <v>206</v>
      </c>
      <c r="F57" s="262" t="s">
        <v>41</v>
      </c>
      <c r="G57" s="224">
        <v>7</v>
      </c>
      <c r="H57" s="221"/>
      <c r="I57" s="221">
        <f t="shared" si="40"/>
        <v>7</v>
      </c>
      <c r="J57" s="221">
        <v>5</v>
      </c>
      <c r="K57" s="221"/>
      <c r="L57" s="221">
        <f t="shared" si="41"/>
        <v>5</v>
      </c>
      <c r="M57" s="221">
        <v>4</v>
      </c>
      <c r="N57" s="221">
        <v>3</v>
      </c>
      <c r="O57" s="221">
        <f t="shared" si="42"/>
        <v>4</v>
      </c>
      <c r="P57" s="221">
        <v>9</v>
      </c>
      <c r="Q57" s="221"/>
      <c r="R57" s="221">
        <f t="shared" si="43"/>
        <v>9</v>
      </c>
      <c r="S57" s="221">
        <v>5</v>
      </c>
      <c r="T57" s="221"/>
      <c r="U57" s="221">
        <f t="shared" si="44"/>
        <v>5</v>
      </c>
      <c r="V57" s="221">
        <v>6</v>
      </c>
      <c r="W57" s="221"/>
      <c r="X57" s="221">
        <f t="shared" si="45"/>
        <v>6</v>
      </c>
      <c r="Y57" s="221">
        <v>3</v>
      </c>
      <c r="Z57" s="221">
        <v>9</v>
      </c>
      <c r="AA57" s="221">
        <f t="shared" si="6"/>
        <v>9</v>
      </c>
      <c r="AB57" s="221">
        <v>3</v>
      </c>
      <c r="AC57" s="221">
        <v>3</v>
      </c>
      <c r="AD57" s="221">
        <f t="shared" si="7"/>
        <v>3</v>
      </c>
      <c r="AE57" s="221">
        <v>3</v>
      </c>
      <c r="AF57" s="221">
        <v>6</v>
      </c>
      <c r="AG57" s="221">
        <f t="shared" si="8"/>
        <v>6</v>
      </c>
      <c r="AH57" s="221">
        <v>4</v>
      </c>
      <c r="AI57" s="221">
        <v>5</v>
      </c>
      <c r="AJ57" s="221">
        <f t="shared" si="9"/>
        <v>5</v>
      </c>
      <c r="AK57" s="221">
        <v>7</v>
      </c>
      <c r="AL57" s="221"/>
      <c r="AM57" s="221">
        <f t="shared" si="10"/>
        <v>7</v>
      </c>
      <c r="AN57" s="221">
        <v>6</v>
      </c>
      <c r="AO57" s="221"/>
      <c r="AP57" s="221">
        <f t="shared" si="11"/>
        <v>6</v>
      </c>
      <c r="AQ57" s="221"/>
      <c r="AR57" s="221"/>
      <c r="AS57" s="221">
        <f t="shared" si="12"/>
        <v>0</v>
      </c>
      <c r="AT57" s="221">
        <v>8</v>
      </c>
      <c r="AU57" s="221"/>
      <c r="AV57" s="221">
        <f t="shared" si="13"/>
        <v>8</v>
      </c>
      <c r="AW57" s="221">
        <v>7</v>
      </c>
      <c r="AX57" s="221"/>
      <c r="AY57" s="221">
        <f t="shared" si="14"/>
        <v>7</v>
      </c>
      <c r="AZ57" s="221">
        <v>5</v>
      </c>
      <c r="BA57" s="221"/>
      <c r="BB57" s="221">
        <f t="shared" si="15"/>
        <v>5</v>
      </c>
      <c r="BC57" s="221">
        <v>6</v>
      </c>
      <c r="BD57" s="221"/>
      <c r="BE57" s="221">
        <f t="shared" si="16"/>
        <v>6</v>
      </c>
      <c r="BF57" s="221">
        <v>7</v>
      </c>
      <c r="BG57" s="221"/>
      <c r="BH57" s="221">
        <f t="shared" si="17"/>
        <v>7</v>
      </c>
      <c r="BI57" s="221">
        <v>4</v>
      </c>
      <c r="BJ57" s="221"/>
      <c r="BK57" s="221">
        <f t="shared" si="18"/>
        <v>4</v>
      </c>
      <c r="BL57" s="221">
        <v>3</v>
      </c>
      <c r="BM57" s="221"/>
      <c r="BN57" s="356">
        <f t="shared" si="19"/>
        <v>3</v>
      </c>
      <c r="BO57" s="367"/>
      <c r="BP57" s="367"/>
      <c r="BQ57" s="364">
        <f>IF(BP57="",BO57,IF(BO57&gt;=5,BP57,MAX(BO57,BP57)))</f>
        <v>0</v>
      </c>
      <c r="BR57" s="367"/>
      <c r="BS57" s="367"/>
      <c r="BT57" s="364">
        <f>IF(BS57="",BR57,IF(BR57&gt;=5,BS57,MAX(BR57,BS57)))</f>
        <v>0</v>
      </c>
      <c r="BU57" s="367"/>
      <c r="BV57" s="367"/>
      <c r="BW57" s="364">
        <f>IF(BV57="",BU57,IF(BU57&gt;=5,BV57,MAX(BU57,BV57)))</f>
        <v>0</v>
      </c>
      <c r="BX57" s="367"/>
      <c r="BY57" s="367"/>
      <c r="BZ57" s="364">
        <f>IF(BY57="",BX57,IF(BX57&gt;=5,BY57,MAX(BX57,BY57)))</f>
        <v>0</v>
      </c>
      <c r="CA57" s="365"/>
      <c r="CB57" s="365"/>
      <c r="CC57" s="364">
        <f>IF(CB57="",CA57,IF(CA57&gt;=5,CB57,MAX(CA57,CB57)))</f>
        <v>0</v>
      </c>
      <c r="CD57" s="365"/>
      <c r="CE57" s="365"/>
      <c r="CF57" s="364">
        <f>IF(CE57="",CD57,IF(CD57&gt;=5,CE57,MAX(CD57,CE57)))</f>
        <v>0</v>
      </c>
      <c r="CG57" s="365"/>
      <c r="CH57" s="365"/>
      <c r="CI57" s="366">
        <f>IF(CH57="",CG57,IF(CG57&gt;=5,CH57,MAX(CG57,CH57)))</f>
        <v>0</v>
      </c>
      <c r="CJ57" s="381"/>
      <c r="CK57" s="156"/>
      <c r="CL57" s="338">
        <f>IF(CK57="",CJ57,IF(CJ57&gt;=5,CK57,MAX(CJ57,CK57)))</f>
        <v>0</v>
      </c>
      <c r="CM57" s="381"/>
      <c r="CN57" s="156"/>
      <c r="CO57" s="338">
        <f>IF(CN57="",CM57,IF(CM57&gt;=5,CN57,MAX(CM57,CN57)))</f>
        <v>0</v>
      </c>
      <c r="CP57" s="358">
        <f t="shared" si="29"/>
        <v>4.36</v>
      </c>
      <c r="CQ57" s="219">
        <v>6.1</v>
      </c>
      <c r="CR57" s="220">
        <v>4.36</v>
      </c>
      <c r="CS57" s="223" t="str">
        <f t="shared" si="30"/>
        <v>TB.Khá</v>
      </c>
    </row>
    <row r="58" spans="1:97" s="51" customFormat="1" ht="25.5" customHeight="1">
      <c r="A58" s="260">
        <v>56</v>
      </c>
      <c r="B58" s="261" t="s">
        <v>311</v>
      </c>
      <c r="C58" s="262" t="s">
        <v>83</v>
      </c>
      <c r="D58" s="281" t="s">
        <v>205</v>
      </c>
      <c r="E58" s="261" t="s">
        <v>207</v>
      </c>
      <c r="F58" s="262" t="s">
        <v>53</v>
      </c>
      <c r="G58" s="224">
        <v>4</v>
      </c>
      <c r="H58" s="221">
        <v>6</v>
      </c>
      <c r="I58" s="221">
        <f t="shared" si="40"/>
        <v>6</v>
      </c>
      <c r="J58" s="221">
        <v>5</v>
      </c>
      <c r="K58" s="221"/>
      <c r="L58" s="221">
        <f t="shared" si="41"/>
        <v>5</v>
      </c>
      <c r="M58" s="221">
        <v>4</v>
      </c>
      <c r="N58" s="221">
        <v>2</v>
      </c>
      <c r="O58" s="221">
        <f t="shared" si="42"/>
        <v>4</v>
      </c>
      <c r="P58" s="221">
        <v>9</v>
      </c>
      <c r="Q58" s="221"/>
      <c r="R58" s="221">
        <f t="shared" si="43"/>
        <v>9</v>
      </c>
      <c r="S58" s="221">
        <v>5</v>
      </c>
      <c r="T58" s="221"/>
      <c r="U58" s="221">
        <f t="shared" si="44"/>
        <v>5</v>
      </c>
      <c r="V58" s="221">
        <v>4</v>
      </c>
      <c r="W58" s="221">
        <v>7</v>
      </c>
      <c r="X58" s="221">
        <f t="shared" si="45"/>
        <v>7</v>
      </c>
      <c r="Y58" s="221">
        <v>2</v>
      </c>
      <c r="Z58" s="221"/>
      <c r="AA58" s="221">
        <f t="shared" si="6"/>
        <v>2</v>
      </c>
      <c r="AB58" s="221">
        <v>1</v>
      </c>
      <c r="AC58" s="221">
        <v>3</v>
      </c>
      <c r="AD58" s="221">
        <f t="shared" si="7"/>
        <v>3</v>
      </c>
      <c r="AE58" s="221">
        <v>5</v>
      </c>
      <c r="AF58" s="221"/>
      <c r="AG58" s="221">
        <f t="shared" si="8"/>
        <v>5</v>
      </c>
      <c r="AH58" s="221">
        <v>4</v>
      </c>
      <c r="AI58" s="221">
        <v>6</v>
      </c>
      <c r="AJ58" s="221">
        <f t="shared" si="9"/>
        <v>6</v>
      </c>
      <c r="AK58" s="221">
        <v>4</v>
      </c>
      <c r="AL58" s="221">
        <v>5</v>
      </c>
      <c r="AM58" s="221">
        <f t="shared" si="10"/>
        <v>5</v>
      </c>
      <c r="AN58" s="221">
        <v>6</v>
      </c>
      <c r="AO58" s="221"/>
      <c r="AP58" s="221">
        <f t="shared" si="11"/>
        <v>6</v>
      </c>
      <c r="AQ58" s="221"/>
      <c r="AR58" s="221"/>
      <c r="AS58" s="221">
        <f t="shared" si="12"/>
        <v>0</v>
      </c>
      <c r="AT58" s="221">
        <v>8</v>
      </c>
      <c r="AU58" s="221"/>
      <c r="AV58" s="221">
        <f t="shared" si="13"/>
        <v>8</v>
      </c>
      <c r="AW58" s="221">
        <v>6</v>
      </c>
      <c r="AX58" s="221"/>
      <c r="AY58" s="221">
        <f t="shared" si="14"/>
        <v>6</v>
      </c>
      <c r="AZ58" s="221">
        <v>5</v>
      </c>
      <c r="BA58" s="221"/>
      <c r="BB58" s="221">
        <f t="shared" si="15"/>
        <v>5</v>
      </c>
      <c r="BC58" s="221">
        <v>5</v>
      </c>
      <c r="BD58" s="221"/>
      <c r="BE58" s="221">
        <f t="shared" si="16"/>
        <v>5</v>
      </c>
      <c r="BF58" s="221">
        <v>6</v>
      </c>
      <c r="BG58" s="221"/>
      <c r="BH58" s="221">
        <f t="shared" si="17"/>
        <v>6</v>
      </c>
      <c r="BI58" s="221">
        <v>3</v>
      </c>
      <c r="BJ58" s="221"/>
      <c r="BK58" s="221">
        <f t="shared" si="18"/>
        <v>3</v>
      </c>
      <c r="BL58" s="221">
        <v>3</v>
      </c>
      <c r="BM58" s="221"/>
      <c r="BN58" s="356">
        <f t="shared" si="19"/>
        <v>3</v>
      </c>
      <c r="BO58" s="367"/>
      <c r="BP58" s="367"/>
      <c r="BQ58" s="364">
        <f>IF(BP58="",BO58,IF(BO58&gt;=5,BP58,MAX(BO58,BP58)))</f>
        <v>0</v>
      </c>
      <c r="BR58" s="367"/>
      <c r="BS58" s="367"/>
      <c r="BT58" s="364">
        <f>IF(BS58="",BR58,IF(BR58&gt;=5,BS58,MAX(BR58,BS58)))</f>
        <v>0</v>
      </c>
      <c r="BU58" s="367"/>
      <c r="BV58" s="367"/>
      <c r="BW58" s="364">
        <f>IF(BV58="",BU58,IF(BU58&gt;=5,BV58,MAX(BU58,BV58)))</f>
        <v>0</v>
      </c>
      <c r="BX58" s="367"/>
      <c r="BY58" s="367"/>
      <c r="BZ58" s="364">
        <f>IF(BY58="",BX58,IF(BX58&gt;=5,BY58,MAX(BX58,BY58)))</f>
        <v>0</v>
      </c>
      <c r="CA58" s="365"/>
      <c r="CB58" s="365"/>
      <c r="CC58" s="364">
        <f>IF(CB58="",CA58,IF(CA58&gt;=5,CB58,MAX(CA58,CB58)))</f>
        <v>0</v>
      </c>
      <c r="CD58" s="365"/>
      <c r="CE58" s="365"/>
      <c r="CF58" s="364">
        <f>IF(CE58="",CD58,IF(CD58&gt;=5,CE58,MAX(CD58,CE58)))</f>
        <v>0</v>
      </c>
      <c r="CG58" s="365"/>
      <c r="CH58" s="365"/>
      <c r="CI58" s="366">
        <f>IF(CH58="",CG58,IF(CG58&gt;=5,CH58,MAX(CG58,CH58)))</f>
        <v>0</v>
      </c>
      <c r="CJ58" s="381"/>
      <c r="CK58" s="156"/>
      <c r="CL58" s="338">
        <f>IF(CK58="",CJ58,IF(CJ58&gt;=5,CK58,MAX(CJ58,CK58)))</f>
        <v>0</v>
      </c>
      <c r="CM58" s="381"/>
      <c r="CN58" s="156"/>
      <c r="CO58" s="338">
        <f>IF(CN58="",CM58,IF(CM58&gt;=5,CN58,MAX(CM58,CN58)))</f>
        <v>0</v>
      </c>
      <c r="CP58" s="358">
        <f t="shared" si="29"/>
        <v>3.7</v>
      </c>
      <c r="CQ58" s="219">
        <v>5.17</v>
      </c>
      <c r="CR58" s="220">
        <v>3.7</v>
      </c>
      <c r="CS58" s="223" t="str">
        <f t="shared" si="30"/>
        <v>Trung Bình</v>
      </c>
    </row>
    <row r="59" spans="1:97" s="51" customFormat="1" ht="25.5" customHeight="1">
      <c r="A59" s="260">
        <v>57</v>
      </c>
      <c r="B59" s="261" t="s">
        <v>312</v>
      </c>
      <c r="C59" s="262" t="s">
        <v>208</v>
      </c>
      <c r="D59" s="281" t="s">
        <v>209</v>
      </c>
      <c r="E59" s="261" t="s">
        <v>210</v>
      </c>
      <c r="F59" s="262" t="s">
        <v>69</v>
      </c>
      <c r="G59" s="224">
        <v>6</v>
      </c>
      <c r="H59" s="221"/>
      <c r="I59" s="221">
        <f t="shared" si="40"/>
        <v>6</v>
      </c>
      <c r="J59" s="221">
        <v>6</v>
      </c>
      <c r="K59" s="221"/>
      <c r="L59" s="221">
        <f t="shared" si="41"/>
        <v>6</v>
      </c>
      <c r="M59" s="221">
        <v>7</v>
      </c>
      <c r="N59" s="221"/>
      <c r="O59" s="221">
        <f t="shared" si="42"/>
        <v>7</v>
      </c>
      <c r="P59" s="221">
        <v>6</v>
      </c>
      <c r="Q59" s="221"/>
      <c r="R59" s="221">
        <f t="shared" si="43"/>
        <v>6</v>
      </c>
      <c r="S59" s="221">
        <v>5</v>
      </c>
      <c r="T59" s="221"/>
      <c r="U59" s="221">
        <f t="shared" si="44"/>
        <v>5</v>
      </c>
      <c r="V59" s="221">
        <v>6</v>
      </c>
      <c r="W59" s="221"/>
      <c r="X59" s="221">
        <f t="shared" si="45"/>
        <v>6</v>
      </c>
      <c r="Y59" s="221">
        <v>9</v>
      </c>
      <c r="Z59" s="221"/>
      <c r="AA59" s="221">
        <f t="shared" si="6"/>
        <v>9</v>
      </c>
      <c r="AB59" s="221">
        <v>7</v>
      </c>
      <c r="AC59" s="221"/>
      <c r="AD59" s="221">
        <f t="shared" si="7"/>
        <v>7</v>
      </c>
      <c r="AE59" s="221">
        <v>7</v>
      </c>
      <c r="AF59" s="221"/>
      <c r="AG59" s="221">
        <f t="shared" si="8"/>
        <v>7</v>
      </c>
      <c r="AH59" s="221">
        <v>6</v>
      </c>
      <c r="AI59" s="221"/>
      <c r="AJ59" s="221">
        <f t="shared" si="9"/>
        <v>6</v>
      </c>
      <c r="AK59" s="221">
        <v>7</v>
      </c>
      <c r="AL59" s="221"/>
      <c r="AM59" s="221">
        <f t="shared" si="10"/>
        <v>7</v>
      </c>
      <c r="AN59" s="221">
        <v>7</v>
      </c>
      <c r="AO59" s="221"/>
      <c r="AP59" s="221">
        <f t="shared" si="11"/>
        <v>7</v>
      </c>
      <c r="AQ59" s="221"/>
      <c r="AR59" s="221"/>
      <c r="AS59" s="221">
        <f t="shared" si="12"/>
        <v>0</v>
      </c>
      <c r="AT59" s="221">
        <v>9</v>
      </c>
      <c r="AU59" s="221"/>
      <c r="AV59" s="221">
        <f t="shared" si="13"/>
        <v>9</v>
      </c>
      <c r="AW59" s="221">
        <v>7</v>
      </c>
      <c r="AX59" s="221"/>
      <c r="AY59" s="221">
        <f t="shared" si="14"/>
        <v>7</v>
      </c>
      <c r="AZ59" s="221">
        <v>7</v>
      </c>
      <c r="BA59" s="221"/>
      <c r="BB59" s="221">
        <f t="shared" si="15"/>
        <v>7</v>
      </c>
      <c r="BC59" s="221">
        <v>7</v>
      </c>
      <c r="BD59" s="221"/>
      <c r="BE59" s="221">
        <f t="shared" si="16"/>
        <v>7</v>
      </c>
      <c r="BF59" s="221">
        <v>8</v>
      </c>
      <c r="BG59" s="221"/>
      <c r="BH59" s="221">
        <f t="shared" si="17"/>
        <v>8</v>
      </c>
      <c r="BI59" s="221">
        <v>6</v>
      </c>
      <c r="BJ59" s="221"/>
      <c r="BK59" s="221">
        <f t="shared" si="18"/>
        <v>6</v>
      </c>
      <c r="BL59" s="221">
        <v>4</v>
      </c>
      <c r="BM59" s="221"/>
      <c r="BN59" s="356">
        <f t="shared" si="19"/>
        <v>4</v>
      </c>
      <c r="BO59" s="367"/>
      <c r="BP59" s="367"/>
      <c r="BQ59" s="364">
        <f>IF(BP59="",BO59,IF(BO59&gt;=5,BP59,MAX(BO59,BP59)))</f>
        <v>0</v>
      </c>
      <c r="BR59" s="367"/>
      <c r="BS59" s="367"/>
      <c r="BT59" s="364">
        <f>IF(BS59="",BR59,IF(BR59&gt;=5,BS59,MAX(BR59,BS59)))</f>
        <v>0</v>
      </c>
      <c r="BU59" s="367"/>
      <c r="BV59" s="367"/>
      <c r="BW59" s="364">
        <f>IF(BV59="",BU59,IF(BU59&gt;=5,BV59,MAX(BU59,BV59)))</f>
        <v>0</v>
      </c>
      <c r="BX59" s="367"/>
      <c r="BY59" s="367"/>
      <c r="BZ59" s="364">
        <f>IF(BY59="",BX59,IF(BX59&gt;=5,BY59,MAX(BX59,BY59)))</f>
        <v>0</v>
      </c>
      <c r="CA59" s="365"/>
      <c r="CB59" s="365"/>
      <c r="CC59" s="364">
        <f>IF(CB59="",CA59,IF(CA59&gt;=5,CB59,MAX(CA59,CB59)))</f>
        <v>0</v>
      </c>
      <c r="CD59" s="365"/>
      <c r="CE59" s="365"/>
      <c r="CF59" s="364">
        <f>IF(CE59="",CD59,IF(CD59&gt;=5,CE59,MAX(CD59,CE59)))</f>
        <v>0</v>
      </c>
      <c r="CG59" s="365"/>
      <c r="CH59" s="365"/>
      <c r="CI59" s="366">
        <f>IF(CH59="",CG59,IF(CG59&gt;=5,CH59,MAX(CG59,CH59)))</f>
        <v>0</v>
      </c>
      <c r="CJ59" s="381"/>
      <c r="CK59" s="156"/>
      <c r="CL59" s="338">
        <f>IF(CK59="",CJ59,IF(CJ59&gt;=5,CK59,MAX(CJ59,CK59)))</f>
        <v>0</v>
      </c>
      <c r="CM59" s="381"/>
      <c r="CN59" s="156"/>
      <c r="CO59" s="338">
        <f>IF(CN59="",CM59,IF(CM59&gt;=5,CN59,MAX(CM59,CN59)))</f>
        <v>0</v>
      </c>
      <c r="CP59" s="358">
        <f t="shared" si="29"/>
        <v>4.93</v>
      </c>
      <c r="CQ59" s="219">
        <v>6.89</v>
      </c>
      <c r="CR59" s="220">
        <v>4.93</v>
      </c>
      <c r="CS59" s="223" t="str">
        <f t="shared" si="30"/>
        <v>TB.Khá</v>
      </c>
    </row>
    <row r="60" spans="1:97" s="51" customFormat="1" ht="25.5" customHeight="1">
      <c r="A60" s="257">
        <v>58</v>
      </c>
      <c r="B60" s="261" t="s">
        <v>313</v>
      </c>
      <c r="C60" s="262" t="s">
        <v>211</v>
      </c>
      <c r="D60" s="281" t="s">
        <v>209</v>
      </c>
      <c r="E60" s="261" t="s">
        <v>212</v>
      </c>
      <c r="F60" s="262" t="s">
        <v>53</v>
      </c>
      <c r="G60" s="224"/>
      <c r="H60" s="221"/>
      <c r="I60" s="221">
        <f t="shared" si="40"/>
        <v>0</v>
      </c>
      <c r="J60" s="221"/>
      <c r="K60" s="221"/>
      <c r="L60" s="221">
        <f t="shared" si="41"/>
        <v>0</v>
      </c>
      <c r="M60" s="221"/>
      <c r="N60" s="221"/>
      <c r="O60" s="221">
        <f t="shared" si="42"/>
        <v>0</v>
      </c>
      <c r="P60" s="221"/>
      <c r="Q60" s="221"/>
      <c r="R60" s="221">
        <f t="shared" si="43"/>
        <v>0</v>
      </c>
      <c r="S60" s="221"/>
      <c r="T60" s="221"/>
      <c r="U60" s="221">
        <f t="shared" si="44"/>
        <v>0</v>
      </c>
      <c r="V60" s="221">
        <v>3</v>
      </c>
      <c r="W60" s="221">
        <v>1</v>
      </c>
      <c r="X60" s="221">
        <f t="shared" si="45"/>
        <v>3</v>
      </c>
      <c r="Y60" s="221">
        <v>0</v>
      </c>
      <c r="Z60" s="221"/>
      <c r="AA60" s="221">
        <f t="shared" si="6"/>
        <v>0</v>
      </c>
      <c r="AB60" s="221"/>
      <c r="AC60" s="221"/>
      <c r="AD60" s="221">
        <f t="shared" si="7"/>
        <v>0</v>
      </c>
      <c r="AE60" s="221"/>
      <c r="AF60" s="221"/>
      <c r="AG60" s="221">
        <f t="shared" si="8"/>
        <v>0</v>
      </c>
      <c r="AH60" s="221"/>
      <c r="AI60" s="221"/>
      <c r="AJ60" s="221">
        <f t="shared" si="9"/>
        <v>0</v>
      </c>
      <c r="AK60" s="221"/>
      <c r="AL60" s="221"/>
      <c r="AM60" s="221">
        <f t="shared" si="10"/>
        <v>0</v>
      </c>
      <c r="AN60" s="221">
        <v>0</v>
      </c>
      <c r="AO60" s="221"/>
      <c r="AP60" s="221">
        <f t="shared" si="11"/>
        <v>0</v>
      </c>
      <c r="AQ60" s="221"/>
      <c r="AR60" s="221"/>
      <c r="AS60" s="221">
        <f t="shared" si="12"/>
        <v>0</v>
      </c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356"/>
      <c r="BO60" s="367"/>
      <c r="BP60" s="367"/>
      <c r="BQ60" s="364"/>
      <c r="BR60" s="367"/>
      <c r="BS60" s="367"/>
      <c r="BT60" s="364"/>
      <c r="BU60" s="367"/>
      <c r="BV60" s="367"/>
      <c r="BW60" s="364"/>
      <c r="BX60" s="367"/>
      <c r="BY60" s="367"/>
      <c r="BZ60" s="364"/>
      <c r="CA60" s="365"/>
      <c r="CB60" s="365"/>
      <c r="CC60" s="364"/>
      <c r="CD60" s="365"/>
      <c r="CE60" s="365"/>
      <c r="CF60" s="364"/>
      <c r="CG60" s="365"/>
      <c r="CH60" s="365"/>
      <c r="CI60" s="366"/>
      <c r="CJ60" s="381"/>
      <c r="CK60" s="156"/>
      <c r="CL60" s="338"/>
      <c r="CM60" s="381"/>
      <c r="CN60" s="156"/>
      <c r="CO60" s="338"/>
      <c r="CP60" s="358">
        <f t="shared" si="29"/>
        <v>0</v>
      </c>
      <c r="CQ60" s="219">
        <v>0</v>
      </c>
      <c r="CR60" s="220">
        <v>0</v>
      </c>
      <c r="CS60" s="223" t="str">
        <f t="shared" si="30"/>
        <v>Kém</v>
      </c>
    </row>
    <row r="61" spans="1:97" s="51" customFormat="1" ht="25.5" customHeight="1">
      <c r="A61" s="260">
        <v>59</v>
      </c>
      <c r="B61" s="261" t="s">
        <v>314</v>
      </c>
      <c r="C61" s="262" t="s">
        <v>213</v>
      </c>
      <c r="D61" s="281" t="s">
        <v>214</v>
      </c>
      <c r="E61" s="261" t="s">
        <v>215</v>
      </c>
      <c r="F61" s="262" t="s">
        <v>53</v>
      </c>
      <c r="G61" s="224">
        <v>5</v>
      </c>
      <c r="H61" s="221"/>
      <c r="I61" s="221">
        <f t="shared" si="40"/>
        <v>5</v>
      </c>
      <c r="J61" s="221">
        <v>5</v>
      </c>
      <c r="K61" s="221"/>
      <c r="L61" s="221">
        <f t="shared" si="41"/>
        <v>5</v>
      </c>
      <c r="M61" s="221">
        <v>5</v>
      </c>
      <c r="N61" s="221"/>
      <c r="O61" s="221">
        <f t="shared" si="42"/>
        <v>5</v>
      </c>
      <c r="P61" s="221">
        <v>3</v>
      </c>
      <c r="Q61" s="221">
        <v>7</v>
      </c>
      <c r="R61" s="221">
        <f t="shared" si="43"/>
        <v>7</v>
      </c>
      <c r="S61" s="221">
        <v>5</v>
      </c>
      <c r="T61" s="221"/>
      <c r="U61" s="221">
        <f t="shared" si="44"/>
        <v>5</v>
      </c>
      <c r="V61" s="221">
        <v>7</v>
      </c>
      <c r="W61" s="221"/>
      <c r="X61" s="221">
        <f t="shared" si="45"/>
        <v>7</v>
      </c>
      <c r="Y61" s="221">
        <v>5</v>
      </c>
      <c r="Z61" s="221"/>
      <c r="AA61" s="221">
        <f t="shared" si="6"/>
        <v>5</v>
      </c>
      <c r="AB61" s="221">
        <v>4</v>
      </c>
      <c r="AC61" s="221">
        <v>4</v>
      </c>
      <c r="AD61" s="221">
        <f t="shared" si="7"/>
        <v>4</v>
      </c>
      <c r="AE61" s="221">
        <v>5</v>
      </c>
      <c r="AF61" s="221"/>
      <c r="AG61" s="221">
        <f t="shared" si="8"/>
        <v>5</v>
      </c>
      <c r="AH61" s="221">
        <v>5</v>
      </c>
      <c r="AI61" s="221"/>
      <c r="AJ61" s="221">
        <f t="shared" si="9"/>
        <v>5</v>
      </c>
      <c r="AK61" s="221">
        <v>5</v>
      </c>
      <c r="AL61" s="221"/>
      <c r="AM61" s="221">
        <f t="shared" si="10"/>
        <v>5</v>
      </c>
      <c r="AN61" s="221">
        <v>5</v>
      </c>
      <c r="AO61" s="221"/>
      <c r="AP61" s="221">
        <f t="shared" si="11"/>
        <v>5</v>
      </c>
      <c r="AQ61" s="221"/>
      <c r="AR61" s="221"/>
      <c r="AS61" s="221">
        <f t="shared" si="12"/>
        <v>0</v>
      </c>
      <c r="AT61" s="221">
        <v>9</v>
      </c>
      <c r="AU61" s="221"/>
      <c r="AV61" s="221">
        <f t="shared" si="13"/>
        <v>9</v>
      </c>
      <c r="AW61" s="221">
        <v>6</v>
      </c>
      <c r="AX61" s="221"/>
      <c r="AY61" s="221">
        <f t="shared" si="14"/>
        <v>6</v>
      </c>
      <c r="AZ61" s="221">
        <v>4</v>
      </c>
      <c r="BA61" s="221">
        <v>6</v>
      </c>
      <c r="BB61" s="221">
        <f t="shared" si="15"/>
        <v>6</v>
      </c>
      <c r="BC61" s="221">
        <v>7</v>
      </c>
      <c r="BD61" s="221"/>
      <c r="BE61" s="221">
        <f t="shared" si="16"/>
        <v>7</v>
      </c>
      <c r="BF61" s="221">
        <v>7</v>
      </c>
      <c r="BG61" s="221"/>
      <c r="BH61" s="221">
        <f t="shared" si="17"/>
        <v>7</v>
      </c>
      <c r="BI61" s="221">
        <v>4</v>
      </c>
      <c r="BJ61" s="221"/>
      <c r="BK61" s="221">
        <f t="shared" si="18"/>
        <v>4</v>
      </c>
      <c r="BL61" s="221">
        <v>3</v>
      </c>
      <c r="BM61" s="221"/>
      <c r="BN61" s="356">
        <f t="shared" si="19"/>
        <v>3</v>
      </c>
      <c r="BO61" s="367"/>
      <c r="BP61" s="367"/>
      <c r="BQ61" s="364">
        <f>IF(BP61="",BO61,IF(BO61&gt;=5,BP61,MAX(BO61,BP61)))</f>
        <v>0</v>
      </c>
      <c r="BR61" s="367"/>
      <c r="BS61" s="367"/>
      <c r="BT61" s="364">
        <f>IF(BS61="",BR61,IF(BR61&gt;=5,BS61,MAX(BR61,BS61)))</f>
        <v>0</v>
      </c>
      <c r="BU61" s="367"/>
      <c r="BV61" s="367"/>
      <c r="BW61" s="364">
        <f>IF(BV61="",BU61,IF(BU61&gt;=5,BV61,MAX(BU61,BV61)))</f>
        <v>0</v>
      </c>
      <c r="BX61" s="367"/>
      <c r="BY61" s="367"/>
      <c r="BZ61" s="364">
        <f>IF(BY61="",BX61,IF(BX61&gt;=5,BY61,MAX(BX61,BY61)))</f>
        <v>0</v>
      </c>
      <c r="CA61" s="365"/>
      <c r="CB61" s="365"/>
      <c r="CC61" s="364">
        <f>IF(CB61="",CA61,IF(CA61&gt;=5,CB61,MAX(CA61,CB61)))</f>
        <v>0</v>
      </c>
      <c r="CD61" s="365"/>
      <c r="CE61" s="365"/>
      <c r="CF61" s="364">
        <f>IF(CE61="",CD61,IF(CD61&gt;=5,CE61,MAX(CD61,CE61)))</f>
        <v>0</v>
      </c>
      <c r="CG61" s="365"/>
      <c r="CH61" s="365"/>
      <c r="CI61" s="366">
        <f>IF(CH61="",CG61,IF(CG61&gt;=5,CH61,MAX(CG61,CH61)))</f>
        <v>0</v>
      </c>
      <c r="CJ61" s="381"/>
      <c r="CK61" s="156"/>
      <c r="CL61" s="338">
        <f>IF(CK61="",CJ61,IF(CJ61&gt;=5,CK61,MAX(CJ61,CK61)))</f>
        <v>0</v>
      </c>
      <c r="CM61" s="381"/>
      <c r="CN61" s="156"/>
      <c r="CO61" s="338">
        <f>IF(CN61="",CM61,IF(CM61&gt;=5,CN61,MAX(CM61,CN61)))</f>
        <v>0</v>
      </c>
      <c r="CP61" s="358">
        <f t="shared" si="29"/>
        <v>4</v>
      </c>
      <c r="CQ61" s="219">
        <v>5.59</v>
      </c>
      <c r="CR61" s="220">
        <v>4</v>
      </c>
      <c r="CS61" s="223" t="str">
        <f t="shared" si="30"/>
        <v>Trung Bình</v>
      </c>
    </row>
    <row r="62" spans="1:97" s="51" customFormat="1" ht="25.5" customHeight="1">
      <c r="A62" s="260">
        <v>60</v>
      </c>
      <c r="B62" s="261" t="s">
        <v>315</v>
      </c>
      <c r="C62" s="262" t="s">
        <v>216</v>
      </c>
      <c r="D62" s="281" t="s">
        <v>217</v>
      </c>
      <c r="E62" s="261" t="s">
        <v>218</v>
      </c>
      <c r="F62" s="262" t="s">
        <v>42</v>
      </c>
      <c r="G62" s="224">
        <v>5</v>
      </c>
      <c r="H62" s="221"/>
      <c r="I62" s="221">
        <f t="shared" si="40"/>
        <v>5</v>
      </c>
      <c r="J62" s="221">
        <v>5</v>
      </c>
      <c r="K62" s="221"/>
      <c r="L62" s="221">
        <f t="shared" si="41"/>
        <v>5</v>
      </c>
      <c r="M62" s="221">
        <v>4</v>
      </c>
      <c r="N62" s="221">
        <v>5</v>
      </c>
      <c r="O62" s="221">
        <f t="shared" si="42"/>
        <v>5</v>
      </c>
      <c r="P62" s="221">
        <v>6</v>
      </c>
      <c r="Q62" s="221"/>
      <c r="R62" s="221">
        <f t="shared" si="43"/>
        <v>6</v>
      </c>
      <c r="S62" s="221">
        <v>6</v>
      </c>
      <c r="T62" s="221"/>
      <c r="U62" s="221">
        <f t="shared" si="44"/>
        <v>6</v>
      </c>
      <c r="V62" s="221">
        <v>5</v>
      </c>
      <c r="W62" s="221"/>
      <c r="X62" s="221">
        <f t="shared" si="45"/>
        <v>5</v>
      </c>
      <c r="Y62" s="221">
        <v>7</v>
      </c>
      <c r="Z62" s="221"/>
      <c r="AA62" s="221">
        <f t="shared" si="6"/>
        <v>7</v>
      </c>
      <c r="AB62" s="221">
        <v>6</v>
      </c>
      <c r="AC62" s="221"/>
      <c r="AD62" s="221">
        <f t="shared" si="7"/>
        <v>6</v>
      </c>
      <c r="AE62" s="221">
        <v>6</v>
      </c>
      <c r="AF62" s="221"/>
      <c r="AG62" s="221">
        <f t="shared" si="8"/>
        <v>6</v>
      </c>
      <c r="AH62" s="221">
        <v>6</v>
      </c>
      <c r="AI62" s="221"/>
      <c r="AJ62" s="221">
        <f t="shared" si="9"/>
        <v>6</v>
      </c>
      <c r="AK62" s="221">
        <v>7</v>
      </c>
      <c r="AL62" s="221"/>
      <c r="AM62" s="221">
        <f t="shared" si="10"/>
        <v>7</v>
      </c>
      <c r="AN62" s="221">
        <v>8</v>
      </c>
      <c r="AO62" s="221"/>
      <c r="AP62" s="221">
        <f t="shared" si="11"/>
        <v>8</v>
      </c>
      <c r="AQ62" s="221"/>
      <c r="AR62" s="221"/>
      <c r="AS62" s="221">
        <f t="shared" si="12"/>
        <v>0</v>
      </c>
      <c r="AT62" s="221">
        <v>9</v>
      </c>
      <c r="AU62" s="221"/>
      <c r="AV62" s="221">
        <f t="shared" si="13"/>
        <v>9</v>
      </c>
      <c r="AW62" s="221">
        <v>7</v>
      </c>
      <c r="AX62" s="221"/>
      <c r="AY62" s="221">
        <f t="shared" si="14"/>
        <v>7</v>
      </c>
      <c r="AZ62" s="221">
        <v>5</v>
      </c>
      <c r="BA62" s="221"/>
      <c r="BB62" s="221">
        <f t="shared" si="15"/>
        <v>5</v>
      </c>
      <c r="BC62" s="221">
        <v>7</v>
      </c>
      <c r="BD62" s="221"/>
      <c r="BE62" s="221">
        <f t="shared" si="16"/>
        <v>7</v>
      </c>
      <c r="BF62" s="221">
        <v>7</v>
      </c>
      <c r="BG62" s="221"/>
      <c r="BH62" s="221">
        <f t="shared" si="17"/>
        <v>7</v>
      </c>
      <c r="BI62" s="221">
        <v>6</v>
      </c>
      <c r="BJ62" s="221"/>
      <c r="BK62" s="221">
        <f t="shared" si="18"/>
        <v>6</v>
      </c>
      <c r="BL62" s="221">
        <v>7</v>
      </c>
      <c r="BM62" s="221"/>
      <c r="BN62" s="356">
        <f t="shared" si="19"/>
        <v>7</v>
      </c>
      <c r="BO62" s="367"/>
      <c r="BP62" s="367"/>
      <c r="BQ62" s="364">
        <f>IF(BP62="",BO62,IF(BO62&gt;=5,BP62,MAX(BO62,BP62)))</f>
        <v>0</v>
      </c>
      <c r="BR62" s="367"/>
      <c r="BS62" s="367"/>
      <c r="BT62" s="364">
        <f>IF(BS62="",BR62,IF(BR62&gt;=5,BS62,MAX(BR62,BS62)))</f>
        <v>0</v>
      </c>
      <c r="BU62" s="367"/>
      <c r="BV62" s="367"/>
      <c r="BW62" s="364">
        <f>IF(BV62="",BU62,IF(BU62&gt;=5,BV62,MAX(BU62,BV62)))</f>
        <v>0</v>
      </c>
      <c r="BX62" s="367"/>
      <c r="BY62" s="367"/>
      <c r="BZ62" s="364">
        <f>IF(BY62="",BX62,IF(BX62&gt;=5,BY62,MAX(BX62,BY62)))</f>
        <v>0</v>
      </c>
      <c r="CA62" s="365"/>
      <c r="CB62" s="365"/>
      <c r="CC62" s="364">
        <f>IF(CB62="",CA62,IF(CA62&gt;=5,CB62,MAX(CA62,CB62)))</f>
        <v>0</v>
      </c>
      <c r="CD62" s="365"/>
      <c r="CE62" s="365"/>
      <c r="CF62" s="364">
        <f>IF(CE62="",CD62,IF(CD62&gt;=5,CE62,MAX(CD62,CE62)))</f>
        <v>0</v>
      </c>
      <c r="CG62" s="365"/>
      <c r="CH62" s="365"/>
      <c r="CI62" s="366">
        <f>IF(CH62="",CG62,IF(CG62&gt;=5,CH62,MAX(CG62,CH62)))</f>
        <v>0</v>
      </c>
      <c r="CJ62" s="381"/>
      <c r="CK62" s="156"/>
      <c r="CL62" s="338">
        <f>IF(CK62="",CJ62,IF(CJ62&gt;=5,CK62,MAX(CJ62,CK62)))</f>
        <v>0</v>
      </c>
      <c r="CM62" s="381"/>
      <c r="CN62" s="156"/>
      <c r="CO62" s="338">
        <f>IF(CN62="",CM62,IF(CM62&gt;=5,CN62,MAX(CM62,CN62)))</f>
        <v>0</v>
      </c>
      <c r="CP62" s="358">
        <f t="shared" si="29"/>
        <v>4.43</v>
      </c>
      <c r="CQ62" s="219">
        <v>6.19</v>
      </c>
      <c r="CR62" s="220">
        <v>4.43</v>
      </c>
      <c r="CS62" s="223" t="str">
        <f t="shared" si="30"/>
        <v>TB.Khá</v>
      </c>
    </row>
    <row r="63" spans="1:97" s="51" customFormat="1" ht="25.5" customHeight="1">
      <c r="A63" s="257">
        <v>61</v>
      </c>
      <c r="B63" s="261" t="s">
        <v>316</v>
      </c>
      <c r="C63" s="262" t="s">
        <v>219</v>
      </c>
      <c r="D63" s="281" t="s">
        <v>220</v>
      </c>
      <c r="E63" s="261" t="s">
        <v>221</v>
      </c>
      <c r="F63" s="262" t="s">
        <v>222</v>
      </c>
      <c r="G63" s="224">
        <v>5</v>
      </c>
      <c r="H63" s="221"/>
      <c r="I63" s="221">
        <f t="shared" si="40"/>
        <v>5</v>
      </c>
      <c r="J63" s="221">
        <v>5</v>
      </c>
      <c r="K63" s="221"/>
      <c r="L63" s="221">
        <f t="shared" si="41"/>
        <v>5</v>
      </c>
      <c r="M63" s="221">
        <v>4</v>
      </c>
      <c r="N63" s="221">
        <v>4</v>
      </c>
      <c r="O63" s="221">
        <f t="shared" si="42"/>
        <v>4</v>
      </c>
      <c r="P63" s="221">
        <v>6</v>
      </c>
      <c r="Q63" s="221"/>
      <c r="R63" s="221">
        <f t="shared" si="43"/>
        <v>6</v>
      </c>
      <c r="S63" s="221">
        <v>5</v>
      </c>
      <c r="T63" s="221"/>
      <c r="U63" s="221">
        <f t="shared" si="44"/>
        <v>5</v>
      </c>
      <c r="V63" s="221">
        <v>7</v>
      </c>
      <c r="W63" s="221"/>
      <c r="X63" s="221">
        <f t="shared" si="45"/>
        <v>7</v>
      </c>
      <c r="Y63" s="221">
        <v>3</v>
      </c>
      <c r="Z63" s="221">
        <v>9</v>
      </c>
      <c r="AA63" s="221">
        <f t="shared" si="6"/>
        <v>9</v>
      </c>
      <c r="AB63" s="221">
        <v>3</v>
      </c>
      <c r="AC63" s="221">
        <v>3</v>
      </c>
      <c r="AD63" s="221">
        <f t="shared" si="7"/>
        <v>3</v>
      </c>
      <c r="AE63" s="221">
        <v>5</v>
      </c>
      <c r="AF63" s="221"/>
      <c r="AG63" s="221">
        <f t="shared" si="8"/>
        <v>5</v>
      </c>
      <c r="AH63" s="221">
        <v>4</v>
      </c>
      <c r="AI63" s="221">
        <v>4</v>
      </c>
      <c r="AJ63" s="221">
        <f t="shared" si="9"/>
        <v>4</v>
      </c>
      <c r="AK63" s="221">
        <v>6</v>
      </c>
      <c r="AL63" s="221"/>
      <c r="AM63" s="221">
        <f t="shared" si="10"/>
        <v>6</v>
      </c>
      <c r="AN63" s="221">
        <v>8</v>
      </c>
      <c r="AO63" s="221"/>
      <c r="AP63" s="221">
        <f t="shared" si="11"/>
        <v>8</v>
      </c>
      <c r="AQ63" s="221"/>
      <c r="AR63" s="221"/>
      <c r="AS63" s="221">
        <f t="shared" si="12"/>
        <v>0</v>
      </c>
      <c r="AT63" s="221">
        <v>8</v>
      </c>
      <c r="AU63" s="221"/>
      <c r="AV63" s="221">
        <f t="shared" si="13"/>
        <v>8</v>
      </c>
      <c r="AW63" s="221">
        <v>7</v>
      </c>
      <c r="AX63" s="221"/>
      <c r="AY63" s="221">
        <f t="shared" si="14"/>
        <v>7</v>
      </c>
      <c r="AZ63" s="221">
        <v>4</v>
      </c>
      <c r="BA63" s="221">
        <v>6</v>
      </c>
      <c r="BB63" s="221">
        <f t="shared" si="15"/>
        <v>6</v>
      </c>
      <c r="BC63" s="221">
        <v>4</v>
      </c>
      <c r="BD63" s="221">
        <v>7</v>
      </c>
      <c r="BE63" s="221">
        <f t="shared" si="16"/>
        <v>7</v>
      </c>
      <c r="BF63" s="221">
        <v>6</v>
      </c>
      <c r="BG63" s="221"/>
      <c r="BH63" s="221">
        <f t="shared" si="17"/>
        <v>6</v>
      </c>
      <c r="BI63" s="221">
        <v>1</v>
      </c>
      <c r="BJ63" s="221"/>
      <c r="BK63" s="221">
        <f t="shared" si="18"/>
        <v>1</v>
      </c>
      <c r="BL63" s="221">
        <v>1</v>
      </c>
      <c r="BM63" s="221"/>
      <c r="BN63" s="356">
        <f t="shared" si="19"/>
        <v>1</v>
      </c>
      <c r="BO63" s="367"/>
      <c r="BP63" s="367"/>
      <c r="BQ63" s="364">
        <f>IF(BP63="",BO63,IF(BO63&gt;=5,BP63,MAX(BO63,BP63)))</f>
        <v>0</v>
      </c>
      <c r="BR63" s="367"/>
      <c r="BS63" s="367"/>
      <c r="BT63" s="364">
        <f>IF(BS63="",BR63,IF(BR63&gt;=5,BS63,MAX(BR63,BS63)))</f>
        <v>0</v>
      </c>
      <c r="BU63" s="367"/>
      <c r="BV63" s="367"/>
      <c r="BW63" s="364">
        <f>IF(BV63="",BU63,IF(BU63&gt;=5,BV63,MAX(BU63,BV63)))</f>
        <v>0</v>
      </c>
      <c r="BX63" s="367"/>
      <c r="BY63" s="367"/>
      <c r="BZ63" s="364">
        <f>IF(BY63="",BX63,IF(BX63&gt;=5,BY63,MAX(BX63,BY63)))</f>
        <v>0</v>
      </c>
      <c r="CA63" s="365"/>
      <c r="CB63" s="365"/>
      <c r="CC63" s="364">
        <f>IF(CB63="",CA63,IF(CA63&gt;=5,CB63,MAX(CA63,CB63)))</f>
        <v>0</v>
      </c>
      <c r="CD63" s="365"/>
      <c r="CE63" s="365"/>
      <c r="CF63" s="364">
        <f>IF(CE63="",CD63,IF(CD63&gt;=5,CE63,MAX(CD63,CE63)))</f>
        <v>0</v>
      </c>
      <c r="CG63" s="365"/>
      <c r="CH63" s="365"/>
      <c r="CI63" s="366">
        <f>IF(CH63="",CG63,IF(CG63&gt;=5,CH63,MAX(CG63,CH63)))</f>
        <v>0</v>
      </c>
      <c r="CJ63" s="381"/>
      <c r="CK63" s="156"/>
      <c r="CL63" s="338">
        <f>IF(CK63="",CJ63,IF(CJ63&gt;=5,CK63,MAX(CJ63,CK63)))</f>
        <v>0</v>
      </c>
      <c r="CM63" s="381"/>
      <c r="CN63" s="156"/>
      <c r="CO63" s="338">
        <f>IF(CN63="",CM63,IF(CM63&gt;=5,CN63,MAX(CM63,CN63)))</f>
        <v>0</v>
      </c>
      <c r="CP63" s="358">
        <f t="shared" si="29"/>
        <v>3.92</v>
      </c>
      <c r="CQ63" s="219">
        <v>5.48</v>
      </c>
      <c r="CR63" s="220">
        <v>3.92</v>
      </c>
      <c r="CS63" s="223" t="str">
        <f t="shared" si="30"/>
        <v>Trung Bình</v>
      </c>
    </row>
    <row r="64" spans="1:97" s="51" customFormat="1" ht="25.5" customHeight="1">
      <c r="A64" s="260">
        <v>62</v>
      </c>
      <c r="B64" s="261" t="s">
        <v>317</v>
      </c>
      <c r="C64" s="262" t="s">
        <v>223</v>
      </c>
      <c r="D64" s="281" t="s">
        <v>31</v>
      </c>
      <c r="E64" s="261" t="s">
        <v>224</v>
      </c>
      <c r="F64" s="262"/>
      <c r="G64" s="224"/>
      <c r="H64" s="221"/>
      <c r="I64" s="221">
        <f t="shared" si="40"/>
        <v>0</v>
      </c>
      <c r="J64" s="221"/>
      <c r="K64" s="221"/>
      <c r="L64" s="221">
        <f t="shared" si="41"/>
        <v>0</v>
      </c>
      <c r="M64" s="221"/>
      <c r="N64" s="221"/>
      <c r="O64" s="221">
        <f t="shared" si="42"/>
        <v>0</v>
      </c>
      <c r="P64" s="221"/>
      <c r="Q64" s="221"/>
      <c r="R64" s="221">
        <f t="shared" si="43"/>
        <v>0</v>
      </c>
      <c r="S64" s="221"/>
      <c r="T64" s="221"/>
      <c r="U64" s="221">
        <f t="shared" si="44"/>
        <v>0</v>
      </c>
      <c r="V64" s="221"/>
      <c r="W64" s="221"/>
      <c r="X64" s="221">
        <f t="shared" si="45"/>
        <v>0</v>
      </c>
      <c r="Y64" s="221">
        <v>0</v>
      </c>
      <c r="Z64" s="221"/>
      <c r="AA64" s="221">
        <f t="shared" si="6"/>
        <v>0</v>
      </c>
      <c r="AB64" s="221"/>
      <c r="AC64" s="221"/>
      <c r="AD64" s="221">
        <f t="shared" si="7"/>
        <v>0</v>
      </c>
      <c r="AE64" s="221"/>
      <c r="AF64" s="221"/>
      <c r="AG64" s="221">
        <f t="shared" si="8"/>
        <v>0</v>
      </c>
      <c r="AH64" s="221"/>
      <c r="AI64" s="221"/>
      <c r="AJ64" s="221">
        <f t="shared" si="9"/>
        <v>0</v>
      </c>
      <c r="AK64" s="221"/>
      <c r="AL64" s="221"/>
      <c r="AM64" s="221">
        <f t="shared" si="10"/>
        <v>0</v>
      </c>
      <c r="AN64" s="221">
        <v>0</v>
      </c>
      <c r="AO64" s="221"/>
      <c r="AP64" s="221">
        <f t="shared" si="11"/>
        <v>0</v>
      </c>
      <c r="AQ64" s="221"/>
      <c r="AR64" s="221"/>
      <c r="AS64" s="221">
        <f t="shared" si="12"/>
        <v>0</v>
      </c>
      <c r="AT64" s="221"/>
      <c r="AU64" s="221"/>
      <c r="AV64" s="221"/>
      <c r="AW64" s="221"/>
      <c r="AX64" s="221"/>
      <c r="AY64" s="221"/>
      <c r="AZ64" s="221"/>
      <c r="BA64" s="221"/>
      <c r="BB64" s="221"/>
      <c r="BC64" s="221"/>
      <c r="BD64" s="221"/>
      <c r="BE64" s="221"/>
      <c r="BF64" s="221"/>
      <c r="BG64" s="221"/>
      <c r="BH64" s="221"/>
      <c r="BI64" s="221"/>
      <c r="BJ64" s="221"/>
      <c r="BK64" s="221"/>
      <c r="BL64" s="221"/>
      <c r="BM64" s="221"/>
      <c r="BN64" s="356"/>
      <c r="BO64" s="367"/>
      <c r="BP64" s="367"/>
      <c r="BQ64" s="364"/>
      <c r="BR64" s="367"/>
      <c r="BS64" s="367"/>
      <c r="BT64" s="364"/>
      <c r="BU64" s="367"/>
      <c r="BV64" s="367"/>
      <c r="BW64" s="364"/>
      <c r="BX64" s="367"/>
      <c r="BY64" s="367"/>
      <c r="BZ64" s="364"/>
      <c r="CA64" s="365"/>
      <c r="CB64" s="365"/>
      <c r="CC64" s="364"/>
      <c r="CD64" s="365"/>
      <c r="CE64" s="365"/>
      <c r="CF64" s="364"/>
      <c r="CG64" s="365"/>
      <c r="CH64" s="365"/>
      <c r="CI64" s="366"/>
      <c r="CJ64" s="381"/>
      <c r="CK64" s="156"/>
      <c r="CL64" s="338"/>
      <c r="CM64" s="381"/>
      <c r="CN64" s="156"/>
      <c r="CO64" s="338"/>
      <c r="CP64" s="358">
        <f t="shared" si="29"/>
        <v>0</v>
      </c>
      <c r="CQ64" s="219">
        <v>0</v>
      </c>
      <c r="CR64" s="220">
        <v>0</v>
      </c>
      <c r="CS64" s="223" t="str">
        <f t="shared" si="30"/>
        <v>Kém</v>
      </c>
    </row>
    <row r="65" spans="1:97" s="51" customFormat="1" ht="25.5" customHeight="1">
      <c r="A65" s="260">
        <v>63</v>
      </c>
      <c r="B65" s="261" t="s">
        <v>318</v>
      </c>
      <c r="C65" s="262" t="s">
        <v>225</v>
      </c>
      <c r="D65" s="281" t="s">
        <v>226</v>
      </c>
      <c r="E65" s="261" t="s">
        <v>227</v>
      </c>
      <c r="F65" s="262" t="s">
        <v>4</v>
      </c>
      <c r="G65" s="224">
        <v>6</v>
      </c>
      <c r="H65" s="221"/>
      <c r="I65" s="221">
        <f t="shared" si="40"/>
        <v>6</v>
      </c>
      <c r="J65" s="221">
        <v>4</v>
      </c>
      <c r="K65" s="221">
        <v>5</v>
      </c>
      <c r="L65" s="221">
        <f t="shared" si="41"/>
        <v>5</v>
      </c>
      <c r="M65" s="221">
        <v>4</v>
      </c>
      <c r="N65" s="221">
        <v>6</v>
      </c>
      <c r="O65" s="221">
        <f t="shared" si="42"/>
        <v>6</v>
      </c>
      <c r="P65" s="221">
        <v>9</v>
      </c>
      <c r="Q65" s="221"/>
      <c r="R65" s="221">
        <f t="shared" si="43"/>
        <v>9</v>
      </c>
      <c r="S65" s="221">
        <v>5</v>
      </c>
      <c r="T65" s="221"/>
      <c r="U65" s="221">
        <f t="shared" si="44"/>
        <v>5</v>
      </c>
      <c r="V65" s="221">
        <v>7</v>
      </c>
      <c r="W65" s="221"/>
      <c r="X65" s="221">
        <f t="shared" si="45"/>
        <v>7</v>
      </c>
      <c r="Y65" s="221">
        <v>5</v>
      </c>
      <c r="Z65" s="221"/>
      <c r="AA65" s="221">
        <f t="shared" si="6"/>
        <v>5</v>
      </c>
      <c r="AB65" s="221">
        <v>4</v>
      </c>
      <c r="AC65" s="221">
        <v>4</v>
      </c>
      <c r="AD65" s="221">
        <f t="shared" si="7"/>
        <v>4</v>
      </c>
      <c r="AE65" s="221">
        <v>6</v>
      </c>
      <c r="AF65" s="221"/>
      <c r="AG65" s="221">
        <f t="shared" si="8"/>
        <v>6</v>
      </c>
      <c r="AH65" s="221">
        <v>5</v>
      </c>
      <c r="AI65" s="221"/>
      <c r="AJ65" s="221">
        <f t="shared" si="9"/>
        <v>5</v>
      </c>
      <c r="AK65" s="221">
        <v>6</v>
      </c>
      <c r="AL65" s="221"/>
      <c r="AM65" s="221">
        <f t="shared" si="10"/>
        <v>6</v>
      </c>
      <c r="AN65" s="221">
        <v>7</v>
      </c>
      <c r="AO65" s="221"/>
      <c r="AP65" s="221">
        <f t="shared" si="11"/>
        <v>7</v>
      </c>
      <c r="AQ65" s="221"/>
      <c r="AR65" s="221"/>
      <c r="AS65" s="221">
        <f t="shared" si="12"/>
        <v>0</v>
      </c>
      <c r="AT65" s="221">
        <v>10</v>
      </c>
      <c r="AU65" s="221"/>
      <c r="AV65" s="221">
        <f t="shared" si="13"/>
        <v>10</v>
      </c>
      <c r="AW65" s="221">
        <v>7</v>
      </c>
      <c r="AX65" s="221"/>
      <c r="AY65" s="221">
        <f t="shared" si="14"/>
        <v>7</v>
      </c>
      <c r="AZ65" s="221">
        <v>4</v>
      </c>
      <c r="BA65" s="221"/>
      <c r="BB65" s="221">
        <f t="shared" si="15"/>
        <v>4</v>
      </c>
      <c r="BC65" s="221">
        <v>7</v>
      </c>
      <c r="BD65" s="221"/>
      <c r="BE65" s="221">
        <f t="shared" si="16"/>
        <v>7</v>
      </c>
      <c r="BF65" s="221">
        <v>5</v>
      </c>
      <c r="BG65" s="221"/>
      <c r="BH65" s="221">
        <f t="shared" si="17"/>
        <v>5</v>
      </c>
      <c r="BI65" s="221">
        <v>5</v>
      </c>
      <c r="BJ65" s="221"/>
      <c r="BK65" s="221">
        <f t="shared" si="18"/>
        <v>5</v>
      </c>
      <c r="BL65" s="221">
        <v>4</v>
      </c>
      <c r="BM65" s="221"/>
      <c r="BN65" s="356">
        <f t="shared" si="19"/>
        <v>4</v>
      </c>
      <c r="BO65" s="367"/>
      <c r="BP65" s="367"/>
      <c r="BQ65" s="364">
        <f>IF(BP65="",BO65,IF(BO65&gt;=5,BP65,MAX(BO65,BP65)))</f>
        <v>0</v>
      </c>
      <c r="BR65" s="367"/>
      <c r="BS65" s="367"/>
      <c r="BT65" s="364">
        <f>IF(BS65="",BR65,IF(BR65&gt;=5,BS65,MAX(BR65,BS65)))</f>
        <v>0</v>
      </c>
      <c r="BU65" s="367"/>
      <c r="BV65" s="367"/>
      <c r="BW65" s="364">
        <f>IF(BV65="",BU65,IF(BU65&gt;=5,BV65,MAX(BU65,BV65)))</f>
        <v>0</v>
      </c>
      <c r="BX65" s="367"/>
      <c r="BY65" s="367"/>
      <c r="BZ65" s="364">
        <f>IF(BY65="",BX65,IF(BX65&gt;=5,BY65,MAX(BX65,BY65)))</f>
        <v>0</v>
      </c>
      <c r="CA65" s="365"/>
      <c r="CB65" s="365"/>
      <c r="CC65" s="364">
        <f>IF(CB65="",CA65,IF(CA65&gt;=5,CB65,MAX(CA65,CB65)))</f>
        <v>0</v>
      </c>
      <c r="CD65" s="365"/>
      <c r="CE65" s="365"/>
      <c r="CF65" s="364">
        <f>IF(CE65="",CD65,IF(CD65&gt;=5,CE65,MAX(CD65,CE65)))</f>
        <v>0</v>
      </c>
      <c r="CG65" s="365"/>
      <c r="CH65" s="365"/>
      <c r="CI65" s="366">
        <f>IF(CH65="",CG65,IF(CG65&gt;=5,CH65,MAX(CG65,CH65)))</f>
        <v>0</v>
      </c>
      <c r="CJ65" s="381"/>
      <c r="CK65" s="156"/>
      <c r="CL65" s="338">
        <f>IF(CK65="",CJ65,IF(CJ65&gt;=5,CK65,MAX(CJ65,CK65)))</f>
        <v>0</v>
      </c>
      <c r="CM65" s="381"/>
      <c r="CN65" s="156"/>
      <c r="CO65" s="338">
        <f>IF(CN65="",CM65,IF(CM65&gt;=5,CN65,MAX(CM65,CN65)))</f>
        <v>0</v>
      </c>
      <c r="CP65" s="358">
        <f t="shared" si="29"/>
        <v>4.22</v>
      </c>
      <c r="CQ65" s="219">
        <v>5.89</v>
      </c>
      <c r="CR65" s="220">
        <v>4.22</v>
      </c>
      <c r="CS65" s="223" t="str">
        <f t="shared" si="30"/>
        <v>Trung Bình</v>
      </c>
    </row>
    <row r="66" spans="1:97" s="51" customFormat="1" ht="25.5" customHeight="1">
      <c r="A66" s="257">
        <v>64</v>
      </c>
      <c r="B66" s="261" t="s">
        <v>319</v>
      </c>
      <c r="C66" s="262" t="s">
        <v>228</v>
      </c>
      <c r="D66" s="281" t="s">
        <v>73</v>
      </c>
      <c r="E66" s="261" t="s">
        <v>229</v>
      </c>
      <c r="F66" s="262" t="s">
        <v>22</v>
      </c>
      <c r="G66" s="224">
        <v>4</v>
      </c>
      <c r="H66" s="221">
        <v>8</v>
      </c>
      <c r="I66" s="221">
        <f t="shared" si="40"/>
        <v>8</v>
      </c>
      <c r="J66" s="221">
        <v>6</v>
      </c>
      <c r="K66" s="221"/>
      <c r="L66" s="221">
        <f t="shared" si="41"/>
        <v>6</v>
      </c>
      <c r="M66" s="221">
        <v>4</v>
      </c>
      <c r="N66" s="221">
        <v>5</v>
      </c>
      <c r="O66" s="221">
        <f t="shared" si="42"/>
        <v>5</v>
      </c>
      <c r="P66" s="221">
        <v>9</v>
      </c>
      <c r="Q66" s="221"/>
      <c r="R66" s="221">
        <f t="shared" si="43"/>
        <v>9</v>
      </c>
      <c r="S66" s="221">
        <v>6</v>
      </c>
      <c r="T66" s="221"/>
      <c r="U66" s="221">
        <f t="shared" si="44"/>
        <v>6</v>
      </c>
      <c r="V66" s="221">
        <v>7</v>
      </c>
      <c r="W66" s="221"/>
      <c r="X66" s="221">
        <f t="shared" si="45"/>
        <v>7</v>
      </c>
      <c r="Y66" s="221">
        <v>5</v>
      </c>
      <c r="Z66" s="221"/>
      <c r="AA66" s="221">
        <f t="shared" si="6"/>
        <v>5</v>
      </c>
      <c r="AB66" s="221">
        <v>6</v>
      </c>
      <c r="AC66" s="221"/>
      <c r="AD66" s="221">
        <f t="shared" si="7"/>
        <v>6</v>
      </c>
      <c r="AE66" s="221">
        <v>7</v>
      </c>
      <c r="AF66" s="221"/>
      <c r="AG66" s="221">
        <f t="shared" si="8"/>
        <v>7</v>
      </c>
      <c r="AH66" s="221">
        <v>6</v>
      </c>
      <c r="AI66" s="221"/>
      <c r="AJ66" s="221">
        <f t="shared" si="9"/>
        <v>6</v>
      </c>
      <c r="AK66" s="221">
        <v>8</v>
      </c>
      <c r="AL66" s="221"/>
      <c r="AM66" s="221">
        <f t="shared" si="10"/>
        <v>8</v>
      </c>
      <c r="AN66" s="221">
        <v>9</v>
      </c>
      <c r="AO66" s="221"/>
      <c r="AP66" s="221">
        <f t="shared" si="11"/>
        <v>9</v>
      </c>
      <c r="AQ66" s="221"/>
      <c r="AR66" s="221"/>
      <c r="AS66" s="221">
        <f t="shared" si="12"/>
        <v>0</v>
      </c>
      <c r="AT66" s="221">
        <v>8</v>
      </c>
      <c r="AU66" s="221"/>
      <c r="AV66" s="221">
        <f t="shared" si="13"/>
        <v>8</v>
      </c>
      <c r="AW66" s="221">
        <v>7</v>
      </c>
      <c r="AX66" s="221"/>
      <c r="AY66" s="221">
        <f t="shared" si="14"/>
        <v>7</v>
      </c>
      <c r="AZ66" s="221">
        <v>6</v>
      </c>
      <c r="BA66" s="221"/>
      <c r="BB66" s="221">
        <f t="shared" si="15"/>
        <v>6</v>
      </c>
      <c r="BC66" s="221">
        <v>7</v>
      </c>
      <c r="BD66" s="221"/>
      <c r="BE66" s="221">
        <f t="shared" si="16"/>
        <v>7</v>
      </c>
      <c r="BF66" s="221">
        <v>6</v>
      </c>
      <c r="BG66" s="221"/>
      <c r="BH66" s="221">
        <f t="shared" si="17"/>
        <v>6</v>
      </c>
      <c r="BI66" s="221">
        <v>5</v>
      </c>
      <c r="BJ66" s="221"/>
      <c r="BK66" s="221">
        <f t="shared" si="18"/>
        <v>5</v>
      </c>
      <c r="BL66" s="221">
        <v>7</v>
      </c>
      <c r="BM66" s="221"/>
      <c r="BN66" s="356">
        <f t="shared" si="19"/>
        <v>7</v>
      </c>
      <c r="BO66" s="367"/>
      <c r="BP66" s="367"/>
      <c r="BQ66" s="364">
        <f>IF(BP66="",BO66,IF(BO66&gt;=5,BP66,MAX(BO66,BP66)))</f>
        <v>0</v>
      </c>
      <c r="BR66" s="367"/>
      <c r="BS66" s="367"/>
      <c r="BT66" s="364">
        <f>IF(BS66="",BR66,IF(BR66&gt;=5,BS66,MAX(BR66,BS66)))</f>
        <v>0</v>
      </c>
      <c r="BU66" s="367"/>
      <c r="BV66" s="367"/>
      <c r="BW66" s="364">
        <f>IF(BV66="",BU66,IF(BU66&gt;=5,BV66,MAX(BU66,BV66)))</f>
        <v>0</v>
      </c>
      <c r="BX66" s="367"/>
      <c r="BY66" s="367"/>
      <c r="BZ66" s="364">
        <f>IF(BY66="",BX66,IF(BX66&gt;=5,BY66,MAX(BX66,BY66)))</f>
        <v>0</v>
      </c>
      <c r="CA66" s="365"/>
      <c r="CB66" s="365"/>
      <c r="CC66" s="364">
        <f>IF(CB66="",CA66,IF(CA66&gt;=5,CB66,MAX(CA66,CB66)))</f>
        <v>0</v>
      </c>
      <c r="CD66" s="365"/>
      <c r="CE66" s="365"/>
      <c r="CF66" s="364">
        <f>IF(CE66="",CD66,IF(CD66&gt;=5,CE66,MAX(CD66,CE66)))</f>
        <v>0</v>
      </c>
      <c r="CG66" s="365"/>
      <c r="CH66" s="365"/>
      <c r="CI66" s="366">
        <f>IF(CH66="",CG66,IF(CG66&gt;=5,CH66,MAX(CG66,CH66)))</f>
        <v>0</v>
      </c>
      <c r="CJ66" s="381"/>
      <c r="CK66" s="156"/>
      <c r="CL66" s="338">
        <f>IF(CK66="",CJ66,IF(CJ66&gt;=5,CK66,MAX(CJ66,CK66)))</f>
        <v>0</v>
      </c>
      <c r="CM66" s="381"/>
      <c r="CN66" s="156"/>
      <c r="CO66" s="338">
        <f>IF(CN66="",CM66,IF(CM66&gt;=5,CN66,MAX(CM66,CN66)))</f>
        <v>0</v>
      </c>
      <c r="CP66" s="358">
        <f t="shared" si="29"/>
        <v>4.69</v>
      </c>
      <c r="CQ66" s="219">
        <v>6.56</v>
      </c>
      <c r="CR66" s="220">
        <v>4.69</v>
      </c>
      <c r="CS66" s="223" t="str">
        <f t="shared" si="30"/>
        <v>TB.Khá</v>
      </c>
    </row>
    <row r="67" spans="1:97" s="51" customFormat="1" ht="25.5" customHeight="1">
      <c r="A67" s="260">
        <v>65</v>
      </c>
      <c r="B67" s="261" t="s">
        <v>320</v>
      </c>
      <c r="C67" s="262" t="s">
        <v>230</v>
      </c>
      <c r="D67" s="281" t="s">
        <v>73</v>
      </c>
      <c r="E67" s="261" t="s">
        <v>231</v>
      </c>
      <c r="F67" s="262" t="s">
        <v>53</v>
      </c>
      <c r="G67" s="224">
        <v>4</v>
      </c>
      <c r="H67" s="221">
        <v>8</v>
      </c>
      <c r="I67" s="221">
        <f aca="true" t="shared" si="55" ref="I67:I73">IF(H67="",G67,IF(G67&gt;=5,H67,MAX(G67,H67)))</f>
        <v>8</v>
      </c>
      <c r="J67" s="221">
        <v>7</v>
      </c>
      <c r="K67" s="221"/>
      <c r="L67" s="221">
        <f aca="true" t="shared" si="56" ref="L67:L73">IF(K67="",J67,IF(J67&gt;=5,K67,MAX(J67,K67)))</f>
        <v>7</v>
      </c>
      <c r="M67" s="221">
        <v>7</v>
      </c>
      <c r="N67" s="221"/>
      <c r="O67" s="221">
        <f aca="true" t="shared" si="57" ref="O67:O73">IF(N67="",M67,IF(M67&gt;=5,N67,MAX(M67,N67)))</f>
        <v>7</v>
      </c>
      <c r="P67" s="221">
        <v>4</v>
      </c>
      <c r="Q67" s="221">
        <v>6</v>
      </c>
      <c r="R67" s="221">
        <f aca="true" t="shared" si="58" ref="R67:R73">IF(Q67="",P67,IF(P67&gt;=5,Q67,MAX(P67,Q67)))</f>
        <v>6</v>
      </c>
      <c r="S67" s="221">
        <v>5</v>
      </c>
      <c r="T67" s="221"/>
      <c r="U67" s="221">
        <f aca="true" t="shared" si="59" ref="U67:U73">IF(T67="",S67,IF(S67&gt;=5,T67,MAX(S67,T67)))</f>
        <v>5</v>
      </c>
      <c r="V67" s="221">
        <v>7</v>
      </c>
      <c r="W67" s="221"/>
      <c r="X67" s="221">
        <f aca="true" t="shared" si="60" ref="X67:X73">IF(W67="",V67,IF(V67&gt;=5,W67,MAX(V67,W67)))</f>
        <v>7</v>
      </c>
      <c r="Y67" s="221">
        <v>7</v>
      </c>
      <c r="Z67" s="221"/>
      <c r="AA67" s="221">
        <f aca="true" t="shared" si="61" ref="AA67:AA73">IF(Z67="",Y67,IF(Y67&gt;=5,Z67,MAX(Y67,Z67)))</f>
        <v>7</v>
      </c>
      <c r="AB67" s="221">
        <v>3</v>
      </c>
      <c r="AC67" s="221">
        <v>3</v>
      </c>
      <c r="AD67" s="221">
        <f aca="true" t="shared" si="62" ref="AD67:AD73">IF(AC67="",AB67,IF(AB67&gt;=5,AC67,MAX(AB67,AC67)))</f>
        <v>3</v>
      </c>
      <c r="AE67" s="221">
        <v>7</v>
      </c>
      <c r="AF67" s="221"/>
      <c r="AG67" s="221">
        <f aca="true" t="shared" si="63" ref="AG67:AG73">IF(AF67="",AE67,IF(AE67&gt;=5,AF67,MAX(AE67,AF67)))</f>
        <v>7</v>
      </c>
      <c r="AH67" s="221">
        <v>6</v>
      </c>
      <c r="AI67" s="221"/>
      <c r="AJ67" s="221">
        <f aca="true" t="shared" si="64" ref="AJ67:AJ73">IF(AI67="",AH67,IF(AH67&gt;=5,AI67,MAX(AH67,AI67)))</f>
        <v>6</v>
      </c>
      <c r="AK67" s="221">
        <v>8</v>
      </c>
      <c r="AL67" s="221"/>
      <c r="AM67" s="221">
        <f aca="true" t="shared" si="65" ref="AM67:AM73">IF(AL67="",AK67,IF(AK67&gt;=5,AL67,MAX(AK67,AL67)))</f>
        <v>8</v>
      </c>
      <c r="AN67" s="221">
        <v>5</v>
      </c>
      <c r="AO67" s="221"/>
      <c r="AP67" s="221">
        <f aca="true" t="shared" si="66" ref="AP67:AP73">IF(AO67="",AN67,IF(AN67&gt;=5,AO67,MAX(AN67,AO67)))</f>
        <v>5</v>
      </c>
      <c r="AQ67" s="221"/>
      <c r="AR67" s="221"/>
      <c r="AS67" s="221">
        <f aca="true" t="shared" si="67" ref="AS67:AS73">IF(AR67="",AQ67,IF(AQ67&gt;=5,AR67,MAX(AQ67,AR67)))</f>
        <v>0</v>
      </c>
      <c r="AT67" s="221">
        <v>9</v>
      </c>
      <c r="AU67" s="221"/>
      <c r="AV67" s="221">
        <f aca="true" t="shared" si="68" ref="AV67:AV76">IF(AU67="",AT67,IF(AT67&gt;=5,AU67,MAX(AT67,AU67)))</f>
        <v>9</v>
      </c>
      <c r="AW67" s="221">
        <v>7</v>
      </c>
      <c r="AX67" s="221"/>
      <c r="AY67" s="221">
        <f aca="true" t="shared" si="69" ref="AY67:AY76">IF(AX67="",AW67,IF(AW67&gt;=5,AX67,MAX(AW67,AX67)))</f>
        <v>7</v>
      </c>
      <c r="AZ67" s="221">
        <v>7</v>
      </c>
      <c r="BA67" s="221"/>
      <c r="BB67" s="221">
        <f aca="true" t="shared" si="70" ref="BB67:BB76">IF(BA67="",AZ67,IF(AZ67&gt;=5,BA67,MAX(AZ67,BA67)))</f>
        <v>7</v>
      </c>
      <c r="BC67" s="221">
        <v>7</v>
      </c>
      <c r="BD67" s="221"/>
      <c r="BE67" s="221">
        <f aca="true" t="shared" si="71" ref="BE67:BE76">IF(BD67="",BC67,IF(BC67&gt;=5,BD67,MAX(BC67,BD67)))</f>
        <v>7</v>
      </c>
      <c r="BF67" s="221">
        <v>8</v>
      </c>
      <c r="BG67" s="221"/>
      <c r="BH67" s="221">
        <f aca="true" t="shared" si="72" ref="BH67:BH76">IF(BG67="",BF67,IF(BF67&gt;=5,BG67,MAX(BF67,BG67)))</f>
        <v>8</v>
      </c>
      <c r="BI67" s="221">
        <v>4</v>
      </c>
      <c r="BJ67" s="221"/>
      <c r="BK67" s="221">
        <f aca="true" t="shared" si="73" ref="BK67:BK76">IF(BJ67="",BI67,IF(BI67&gt;=5,BJ67,MAX(BI67,BJ67)))</f>
        <v>4</v>
      </c>
      <c r="BL67" s="221">
        <v>5</v>
      </c>
      <c r="BM67" s="221"/>
      <c r="BN67" s="356">
        <f aca="true" t="shared" si="74" ref="BN67:BN76">IF(BM67="",BL67,IF(BL67&gt;=5,BM67,MAX(BL67,BM67)))</f>
        <v>5</v>
      </c>
      <c r="BO67" s="367"/>
      <c r="BP67" s="368"/>
      <c r="BQ67" s="364">
        <f>IF(BP67="",BO67,IF(BO67&gt;=5,BP67,MAX(BO67,BP67)))</f>
        <v>0</v>
      </c>
      <c r="BR67" s="367"/>
      <c r="BS67" s="367"/>
      <c r="BT67" s="364">
        <f>IF(BS67="",BR67,IF(BR67&gt;=5,BS67,MAX(BR67,BS67)))</f>
        <v>0</v>
      </c>
      <c r="BU67" s="367"/>
      <c r="BV67" s="367"/>
      <c r="BW67" s="364">
        <f>IF(BV67="",BU67,IF(BU67&gt;=5,BV67,MAX(BU67,BV67)))</f>
        <v>0</v>
      </c>
      <c r="BX67" s="367"/>
      <c r="BY67" s="367"/>
      <c r="BZ67" s="364">
        <f>IF(BY67="",BX67,IF(BX67&gt;=5,BY67,MAX(BX67,BY67)))</f>
        <v>0</v>
      </c>
      <c r="CA67" s="365"/>
      <c r="CB67" s="365"/>
      <c r="CC67" s="364">
        <f>IF(CB67="",CA67,IF(CA67&gt;=5,CB67,MAX(CA67,CB67)))</f>
        <v>0</v>
      </c>
      <c r="CD67" s="365"/>
      <c r="CE67" s="365"/>
      <c r="CF67" s="364">
        <f>IF(CE67="",CD67,IF(CD67&gt;=5,CE67,MAX(CD67,CE67)))</f>
        <v>0</v>
      </c>
      <c r="CG67" s="365"/>
      <c r="CH67" s="365"/>
      <c r="CI67" s="366">
        <f>IF(CH67="",CG67,IF(CG67&gt;=5,CH67,MAX(CG67,CH67)))</f>
        <v>0</v>
      </c>
      <c r="CJ67" s="381"/>
      <c r="CK67" s="156"/>
      <c r="CL67" s="338">
        <f>IF(CK67="",CJ67,IF(CJ67&gt;=5,CK67,MAX(CJ67,CK67)))</f>
        <v>0</v>
      </c>
      <c r="CM67" s="381"/>
      <c r="CN67" s="156"/>
      <c r="CO67" s="338">
        <f>IF(CN67="",CM67,IF(CM67&gt;=5,CN67,MAX(CM67,CN67)))</f>
        <v>0</v>
      </c>
      <c r="CP67" s="358">
        <f t="shared" si="29"/>
        <v>4.75</v>
      </c>
      <c r="CQ67" s="219">
        <v>6.63</v>
      </c>
      <c r="CR67" s="220">
        <v>4.75</v>
      </c>
      <c r="CS67" s="223" t="str">
        <f t="shared" si="30"/>
        <v>TB.Khá</v>
      </c>
    </row>
    <row r="68" spans="1:97" s="51" customFormat="1" ht="25.5" customHeight="1">
      <c r="A68" s="260">
        <v>66</v>
      </c>
      <c r="B68" s="261" t="s">
        <v>321</v>
      </c>
      <c r="C68" s="262" t="s">
        <v>232</v>
      </c>
      <c r="D68" s="281" t="s">
        <v>233</v>
      </c>
      <c r="E68" s="261" t="s">
        <v>197</v>
      </c>
      <c r="F68" s="262" t="s">
        <v>189</v>
      </c>
      <c r="G68" s="224">
        <v>4</v>
      </c>
      <c r="H68" s="221">
        <v>3</v>
      </c>
      <c r="I68" s="221">
        <f t="shared" si="55"/>
        <v>4</v>
      </c>
      <c r="J68" s="221">
        <v>1</v>
      </c>
      <c r="K68" s="221">
        <v>4</v>
      </c>
      <c r="L68" s="221">
        <f t="shared" si="56"/>
        <v>4</v>
      </c>
      <c r="M68" s="221">
        <v>4</v>
      </c>
      <c r="N68" s="221">
        <v>4</v>
      </c>
      <c r="O68" s="221">
        <f t="shared" si="57"/>
        <v>4</v>
      </c>
      <c r="P68" s="221">
        <v>2</v>
      </c>
      <c r="Q68" s="221">
        <v>2</v>
      </c>
      <c r="R68" s="221">
        <f t="shared" si="58"/>
        <v>2</v>
      </c>
      <c r="S68" s="221">
        <v>6</v>
      </c>
      <c r="T68" s="221"/>
      <c r="U68" s="221">
        <f t="shared" si="59"/>
        <v>6</v>
      </c>
      <c r="V68" s="221"/>
      <c r="W68" s="221"/>
      <c r="X68" s="221">
        <f t="shared" si="60"/>
        <v>0</v>
      </c>
      <c r="Y68" s="221">
        <v>6</v>
      </c>
      <c r="Z68" s="221"/>
      <c r="AA68" s="221">
        <f t="shared" si="61"/>
        <v>6</v>
      </c>
      <c r="AB68" s="221">
        <v>3</v>
      </c>
      <c r="AC68" s="221">
        <v>3</v>
      </c>
      <c r="AD68" s="221">
        <f t="shared" si="62"/>
        <v>3</v>
      </c>
      <c r="AE68" s="221"/>
      <c r="AF68" s="221"/>
      <c r="AG68" s="221">
        <f t="shared" si="63"/>
        <v>0</v>
      </c>
      <c r="AH68" s="221"/>
      <c r="AI68" s="221"/>
      <c r="AJ68" s="221">
        <f t="shared" si="64"/>
        <v>0</v>
      </c>
      <c r="AK68" s="221">
        <v>6</v>
      </c>
      <c r="AL68" s="221"/>
      <c r="AM68" s="221">
        <f t="shared" si="65"/>
        <v>6</v>
      </c>
      <c r="AN68" s="221">
        <v>7</v>
      </c>
      <c r="AO68" s="221"/>
      <c r="AP68" s="221">
        <f t="shared" si="66"/>
        <v>7</v>
      </c>
      <c r="AQ68" s="221"/>
      <c r="AR68" s="221"/>
      <c r="AS68" s="221">
        <f t="shared" si="67"/>
        <v>0</v>
      </c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  <c r="BG68" s="221"/>
      <c r="BH68" s="221"/>
      <c r="BI68" s="221"/>
      <c r="BJ68" s="221"/>
      <c r="BK68" s="221"/>
      <c r="BL68" s="221"/>
      <c r="BM68" s="221"/>
      <c r="BN68" s="356"/>
      <c r="BO68" s="367"/>
      <c r="BP68" s="368"/>
      <c r="BQ68" s="364"/>
      <c r="BR68" s="367"/>
      <c r="BS68" s="367"/>
      <c r="BT68" s="364"/>
      <c r="BU68" s="367"/>
      <c r="BV68" s="367"/>
      <c r="BW68" s="364"/>
      <c r="BX68" s="367"/>
      <c r="BY68" s="367"/>
      <c r="BZ68" s="364"/>
      <c r="CA68" s="365"/>
      <c r="CB68" s="365"/>
      <c r="CC68" s="364"/>
      <c r="CD68" s="365"/>
      <c r="CE68" s="365"/>
      <c r="CF68" s="364"/>
      <c r="CG68" s="365"/>
      <c r="CH68" s="365"/>
      <c r="CI68" s="366"/>
      <c r="CJ68" s="381"/>
      <c r="CK68" s="156"/>
      <c r="CL68" s="338"/>
      <c r="CM68" s="381"/>
      <c r="CN68" s="156"/>
      <c r="CO68" s="338"/>
      <c r="CP68" s="358">
        <f aca="true" t="shared" si="75" ref="CP68:CP76">ROUND(SUMPRODUCT(G68:CO68,$G$2:$CO$2)/SUMIF($G68:$CO68,"&lt;&gt;M",$G$2:$CO$2),2)</f>
        <v>1.59</v>
      </c>
      <c r="CQ68" s="219">
        <v>2.22</v>
      </c>
      <c r="CR68" s="220">
        <v>1.59</v>
      </c>
      <c r="CS68" s="223" t="str">
        <f aca="true" t="shared" si="76" ref="CS68:CS76">IF(CQ68&gt;=9,"Xuất Sắc",IF(CQ68&gt;=8,"Giỏi",IF(CQ68&gt;=7,"Khá",IF(CQ68&gt;=6,"TB.Khá",IF(CQ68&gt;=5,"Trung Bình",IF(CQ68&gt;=4,"Yếu","Kém"))))))</f>
        <v>Kém</v>
      </c>
    </row>
    <row r="69" spans="1:97" s="51" customFormat="1" ht="25.5" customHeight="1">
      <c r="A69" s="257">
        <v>67</v>
      </c>
      <c r="B69" s="261" t="s">
        <v>322</v>
      </c>
      <c r="C69" s="262" t="s">
        <v>234</v>
      </c>
      <c r="D69" s="281" t="s">
        <v>75</v>
      </c>
      <c r="E69" s="261" t="s">
        <v>235</v>
      </c>
      <c r="F69" s="262" t="s">
        <v>236</v>
      </c>
      <c r="G69" s="224">
        <v>0</v>
      </c>
      <c r="H69" s="221">
        <v>5</v>
      </c>
      <c r="I69" s="221">
        <f t="shared" si="55"/>
        <v>5</v>
      </c>
      <c r="J69" s="221">
        <v>5</v>
      </c>
      <c r="K69" s="221"/>
      <c r="L69" s="221">
        <f t="shared" si="56"/>
        <v>5</v>
      </c>
      <c r="M69" s="221">
        <v>0</v>
      </c>
      <c r="N69" s="221">
        <v>5</v>
      </c>
      <c r="O69" s="221">
        <f t="shared" si="57"/>
        <v>5</v>
      </c>
      <c r="P69" s="221">
        <v>10</v>
      </c>
      <c r="Q69" s="221"/>
      <c r="R69" s="221">
        <f t="shared" si="58"/>
        <v>10</v>
      </c>
      <c r="S69" s="221">
        <v>4</v>
      </c>
      <c r="T69" s="221">
        <v>4</v>
      </c>
      <c r="U69" s="221">
        <f t="shared" si="59"/>
        <v>4</v>
      </c>
      <c r="V69" s="221">
        <v>5</v>
      </c>
      <c r="W69" s="221"/>
      <c r="X69" s="221">
        <f t="shared" si="60"/>
        <v>5</v>
      </c>
      <c r="Y69" s="221">
        <v>4</v>
      </c>
      <c r="Z69" s="221">
        <v>8</v>
      </c>
      <c r="AA69" s="221">
        <f t="shared" si="61"/>
        <v>8</v>
      </c>
      <c r="AB69" s="221">
        <v>3</v>
      </c>
      <c r="AC69" s="221">
        <v>4</v>
      </c>
      <c r="AD69" s="221">
        <f>IF(AC69="",AB69,IF(AB69&gt;=5,AC69,MAX(AB69,AC69)))</f>
        <v>4</v>
      </c>
      <c r="AE69" s="221">
        <v>6</v>
      </c>
      <c r="AF69" s="221"/>
      <c r="AG69" s="221">
        <f t="shared" si="63"/>
        <v>6</v>
      </c>
      <c r="AH69" s="221">
        <v>3</v>
      </c>
      <c r="AI69" s="221">
        <v>6</v>
      </c>
      <c r="AJ69" s="221">
        <f t="shared" si="64"/>
        <v>6</v>
      </c>
      <c r="AK69" s="221">
        <v>6</v>
      </c>
      <c r="AL69" s="221"/>
      <c r="AM69" s="221">
        <f t="shared" si="65"/>
        <v>6</v>
      </c>
      <c r="AN69" s="221">
        <v>6</v>
      </c>
      <c r="AO69" s="221"/>
      <c r="AP69" s="221">
        <f t="shared" si="66"/>
        <v>6</v>
      </c>
      <c r="AQ69" s="221"/>
      <c r="AR69" s="221"/>
      <c r="AS69" s="221">
        <f t="shared" si="67"/>
        <v>0</v>
      </c>
      <c r="AT69" s="221">
        <v>9</v>
      </c>
      <c r="AU69" s="221"/>
      <c r="AV69" s="221">
        <f t="shared" si="68"/>
        <v>9</v>
      </c>
      <c r="AW69" s="221">
        <v>6</v>
      </c>
      <c r="AX69" s="221"/>
      <c r="AY69" s="221">
        <f t="shared" si="69"/>
        <v>6</v>
      </c>
      <c r="AZ69" s="221">
        <v>3</v>
      </c>
      <c r="BA69" s="221">
        <v>6</v>
      </c>
      <c r="BB69" s="221">
        <f t="shared" si="70"/>
        <v>6</v>
      </c>
      <c r="BC69" s="221">
        <v>7</v>
      </c>
      <c r="BD69" s="221"/>
      <c r="BE69" s="221">
        <f t="shared" si="71"/>
        <v>7</v>
      </c>
      <c r="BF69" s="221">
        <v>7</v>
      </c>
      <c r="BG69" s="221"/>
      <c r="BH69" s="221">
        <f t="shared" si="72"/>
        <v>7</v>
      </c>
      <c r="BI69" s="221">
        <v>4</v>
      </c>
      <c r="BJ69" s="221"/>
      <c r="BK69" s="221">
        <f t="shared" si="73"/>
        <v>4</v>
      </c>
      <c r="BL69" s="221">
        <v>7</v>
      </c>
      <c r="BM69" s="221"/>
      <c r="BN69" s="356">
        <f t="shared" si="74"/>
        <v>7</v>
      </c>
      <c r="BO69" s="367"/>
      <c r="BP69" s="367"/>
      <c r="BQ69" s="364">
        <f aca="true" t="shared" si="77" ref="BQ69:BQ76">IF(BP69="",BO69,IF(BO69&gt;=5,BP69,MAX(BO69,BP69)))</f>
        <v>0</v>
      </c>
      <c r="BR69" s="367"/>
      <c r="BS69" s="367"/>
      <c r="BT69" s="364">
        <f aca="true" t="shared" si="78" ref="BT69:BT76">IF(BS69="",BR69,IF(BR69&gt;=5,BS69,MAX(BR69,BS69)))</f>
        <v>0</v>
      </c>
      <c r="BU69" s="367"/>
      <c r="BV69" s="367"/>
      <c r="BW69" s="364">
        <f aca="true" t="shared" si="79" ref="BW69:BW76">IF(BV69="",BU69,IF(BU69&gt;=5,BV69,MAX(BU69,BV69)))</f>
        <v>0</v>
      </c>
      <c r="BX69" s="367"/>
      <c r="BY69" s="367"/>
      <c r="BZ69" s="364">
        <f aca="true" t="shared" si="80" ref="BZ69:BZ76">IF(BY69="",BX69,IF(BX69&gt;=5,BY69,MAX(BX69,BY69)))</f>
        <v>0</v>
      </c>
      <c r="CA69" s="365"/>
      <c r="CB69" s="365"/>
      <c r="CC69" s="364">
        <f aca="true" t="shared" si="81" ref="CC69:CC76">IF(CB69="",CA69,IF(CA69&gt;=5,CB69,MAX(CA69,CB69)))</f>
        <v>0</v>
      </c>
      <c r="CD69" s="365"/>
      <c r="CE69" s="365"/>
      <c r="CF69" s="364">
        <f aca="true" t="shared" si="82" ref="CF69:CF76">IF(CE69="",CD69,IF(CD69&gt;=5,CE69,MAX(CD69,CE69)))</f>
        <v>0</v>
      </c>
      <c r="CG69" s="365"/>
      <c r="CH69" s="365"/>
      <c r="CI69" s="366">
        <f aca="true" t="shared" si="83" ref="CI69:CI76">IF(CH69="",CG69,IF(CG69&gt;=5,CH69,MAX(CG69,CH69)))</f>
        <v>0</v>
      </c>
      <c r="CJ69" s="381"/>
      <c r="CK69" s="156"/>
      <c r="CL69" s="338">
        <f aca="true" t="shared" si="84" ref="CL69:CL76">IF(CK69="",CJ69,IF(CJ69&gt;=5,CK69,MAX(CJ69,CK69)))</f>
        <v>0</v>
      </c>
      <c r="CM69" s="381"/>
      <c r="CN69" s="156"/>
      <c r="CO69" s="338">
        <f aca="true" t="shared" si="85" ref="CO69:CO76">IF(CN69="",CM69,IF(CM69&gt;=5,CN69,MAX(CM69,CN69)))</f>
        <v>0</v>
      </c>
      <c r="CP69" s="358">
        <f t="shared" si="75"/>
        <v>4.41</v>
      </c>
      <c r="CQ69" s="219">
        <v>6.16</v>
      </c>
      <c r="CR69" s="220">
        <v>4.41</v>
      </c>
      <c r="CS69" s="223" t="str">
        <f t="shared" si="76"/>
        <v>TB.Khá</v>
      </c>
    </row>
    <row r="70" spans="1:97" s="51" customFormat="1" ht="25.5" customHeight="1">
      <c r="A70" s="260">
        <v>68</v>
      </c>
      <c r="B70" s="261" t="s">
        <v>323</v>
      </c>
      <c r="C70" s="262" t="s">
        <v>237</v>
      </c>
      <c r="D70" s="281" t="s">
        <v>238</v>
      </c>
      <c r="E70" s="261" t="s">
        <v>239</v>
      </c>
      <c r="F70" s="262" t="s">
        <v>53</v>
      </c>
      <c r="G70" s="224">
        <v>5</v>
      </c>
      <c r="H70" s="221"/>
      <c r="I70" s="221">
        <f t="shared" si="55"/>
        <v>5</v>
      </c>
      <c r="J70" s="221">
        <v>6</v>
      </c>
      <c r="K70" s="221"/>
      <c r="L70" s="221">
        <f t="shared" si="56"/>
        <v>6</v>
      </c>
      <c r="M70" s="221">
        <v>8</v>
      </c>
      <c r="N70" s="221"/>
      <c r="O70" s="221">
        <f t="shared" si="57"/>
        <v>8</v>
      </c>
      <c r="P70" s="221">
        <v>10</v>
      </c>
      <c r="Q70" s="221"/>
      <c r="R70" s="221">
        <f t="shared" si="58"/>
        <v>10</v>
      </c>
      <c r="S70" s="221">
        <v>8</v>
      </c>
      <c r="T70" s="221"/>
      <c r="U70" s="221">
        <f t="shared" si="59"/>
        <v>8</v>
      </c>
      <c r="V70" s="221">
        <v>6</v>
      </c>
      <c r="W70" s="221"/>
      <c r="X70" s="221">
        <f t="shared" si="60"/>
        <v>6</v>
      </c>
      <c r="Y70" s="221">
        <v>6</v>
      </c>
      <c r="Z70" s="221"/>
      <c r="AA70" s="221">
        <f t="shared" si="61"/>
        <v>6</v>
      </c>
      <c r="AB70" s="221">
        <v>7</v>
      </c>
      <c r="AC70" s="221"/>
      <c r="AD70" s="221">
        <f>IF(AC70="",AB70,IF(AB70&gt;=5,AC70,MAX(AB70,AC70)))</f>
        <v>7</v>
      </c>
      <c r="AE70" s="221">
        <v>6</v>
      </c>
      <c r="AF70" s="221"/>
      <c r="AG70" s="221">
        <f t="shared" si="63"/>
        <v>6</v>
      </c>
      <c r="AH70" s="221">
        <v>6</v>
      </c>
      <c r="AI70" s="221"/>
      <c r="AJ70" s="221">
        <f t="shared" si="64"/>
        <v>6</v>
      </c>
      <c r="AK70" s="221">
        <v>8</v>
      </c>
      <c r="AL70" s="221"/>
      <c r="AM70" s="221">
        <f t="shared" si="65"/>
        <v>8</v>
      </c>
      <c r="AN70" s="221">
        <v>6</v>
      </c>
      <c r="AO70" s="221"/>
      <c r="AP70" s="221">
        <f t="shared" si="66"/>
        <v>6</v>
      </c>
      <c r="AQ70" s="221"/>
      <c r="AR70" s="221"/>
      <c r="AS70" s="221">
        <f t="shared" si="67"/>
        <v>0</v>
      </c>
      <c r="AT70" s="221">
        <v>9</v>
      </c>
      <c r="AU70" s="221"/>
      <c r="AV70" s="221">
        <f t="shared" si="68"/>
        <v>9</v>
      </c>
      <c r="AW70" s="221">
        <v>7</v>
      </c>
      <c r="AX70" s="221"/>
      <c r="AY70" s="221">
        <f t="shared" si="69"/>
        <v>7</v>
      </c>
      <c r="AZ70" s="221">
        <v>6</v>
      </c>
      <c r="BA70" s="221"/>
      <c r="BB70" s="221">
        <f t="shared" si="70"/>
        <v>6</v>
      </c>
      <c r="BC70" s="221">
        <v>5</v>
      </c>
      <c r="BD70" s="221"/>
      <c r="BE70" s="221">
        <f t="shared" si="71"/>
        <v>5</v>
      </c>
      <c r="BF70" s="221">
        <v>5</v>
      </c>
      <c r="BG70" s="221"/>
      <c r="BH70" s="221">
        <f t="shared" si="72"/>
        <v>5</v>
      </c>
      <c r="BI70" s="221">
        <v>9</v>
      </c>
      <c r="BJ70" s="221"/>
      <c r="BK70" s="221">
        <f t="shared" si="73"/>
        <v>9</v>
      </c>
      <c r="BL70" s="221">
        <v>4</v>
      </c>
      <c r="BM70" s="221"/>
      <c r="BN70" s="356">
        <f t="shared" si="74"/>
        <v>4</v>
      </c>
      <c r="BO70" s="367"/>
      <c r="BP70" s="367"/>
      <c r="BQ70" s="364">
        <f t="shared" si="77"/>
        <v>0</v>
      </c>
      <c r="BR70" s="367"/>
      <c r="BS70" s="367"/>
      <c r="BT70" s="364">
        <f t="shared" si="78"/>
        <v>0</v>
      </c>
      <c r="BU70" s="367"/>
      <c r="BV70" s="367"/>
      <c r="BW70" s="364">
        <f t="shared" si="79"/>
        <v>0</v>
      </c>
      <c r="BX70" s="367"/>
      <c r="BY70" s="367"/>
      <c r="BZ70" s="364">
        <f t="shared" si="80"/>
        <v>0</v>
      </c>
      <c r="CA70" s="365"/>
      <c r="CB70" s="365"/>
      <c r="CC70" s="364">
        <f t="shared" si="81"/>
        <v>0</v>
      </c>
      <c r="CD70" s="365"/>
      <c r="CE70" s="365"/>
      <c r="CF70" s="364">
        <f t="shared" si="82"/>
        <v>0</v>
      </c>
      <c r="CG70" s="365"/>
      <c r="CH70" s="365"/>
      <c r="CI70" s="366">
        <f t="shared" si="83"/>
        <v>0</v>
      </c>
      <c r="CJ70" s="381"/>
      <c r="CK70" s="156"/>
      <c r="CL70" s="338">
        <f t="shared" si="84"/>
        <v>0</v>
      </c>
      <c r="CM70" s="381"/>
      <c r="CN70" s="156"/>
      <c r="CO70" s="338">
        <f t="shared" si="85"/>
        <v>0</v>
      </c>
      <c r="CP70" s="358">
        <f t="shared" si="75"/>
        <v>4.92</v>
      </c>
      <c r="CQ70" s="219">
        <v>6.87</v>
      </c>
      <c r="CR70" s="220">
        <v>4.92</v>
      </c>
      <c r="CS70" s="223" t="str">
        <f t="shared" si="76"/>
        <v>TB.Khá</v>
      </c>
    </row>
    <row r="71" spans="1:97" s="51" customFormat="1" ht="25.5" customHeight="1">
      <c r="A71" s="260">
        <v>69</v>
      </c>
      <c r="B71" s="261" t="s">
        <v>324</v>
      </c>
      <c r="C71" s="262" t="s">
        <v>122</v>
      </c>
      <c r="D71" s="281" t="s">
        <v>240</v>
      </c>
      <c r="E71" s="261" t="s">
        <v>74</v>
      </c>
      <c r="F71" s="262" t="s">
        <v>241</v>
      </c>
      <c r="G71" s="224">
        <v>7</v>
      </c>
      <c r="H71" s="221"/>
      <c r="I71" s="221">
        <f t="shared" si="55"/>
        <v>7</v>
      </c>
      <c r="J71" s="221">
        <v>6</v>
      </c>
      <c r="K71" s="221"/>
      <c r="L71" s="221">
        <f t="shared" si="56"/>
        <v>6</v>
      </c>
      <c r="M71" s="221">
        <v>6</v>
      </c>
      <c r="N71" s="221"/>
      <c r="O71" s="221">
        <f t="shared" si="57"/>
        <v>6</v>
      </c>
      <c r="P71" s="221">
        <v>6</v>
      </c>
      <c r="Q71" s="221"/>
      <c r="R71" s="221">
        <f t="shared" si="58"/>
        <v>6</v>
      </c>
      <c r="S71" s="221">
        <v>6</v>
      </c>
      <c r="T71" s="221"/>
      <c r="U71" s="221">
        <f t="shared" si="59"/>
        <v>6</v>
      </c>
      <c r="V71" s="221">
        <v>7</v>
      </c>
      <c r="W71" s="221"/>
      <c r="X71" s="221">
        <f t="shared" si="60"/>
        <v>7</v>
      </c>
      <c r="Y71" s="221">
        <v>7</v>
      </c>
      <c r="Z71" s="221"/>
      <c r="AA71" s="221">
        <f t="shared" si="61"/>
        <v>7</v>
      </c>
      <c r="AB71" s="221">
        <v>4</v>
      </c>
      <c r="AC71" s="221">
        <v>5</v>
      </c>
      <c r="AD71" s="221">
        <f>IF(AC71="",AB71,IF(AB71&gt;=5,AC71,MAX(AB71,AC71)))</f>
        <v>5</v>
      </c>
      <c r="AE71" s="221">
        <v>6</v>
      </c>
      <c r="AF71" s="221"/>
      <c r="AG71" s="221">
        <f t="shared" si="63"/>
        <v>6</v>
      </c>
      <c r="AH71" s="221">
        <v>6</v>
      </c>
      <c r="AI71" s="221"/>
      <c r="AJ71" s="221">
        <f t="shared" si="64"/>
        <v>6</v>
      </c>
      <c r="AK71" s="221">
        <v>7</v>
      </c>
      <c r="AL71" s="221"/>
      <c r="AM71" s="221">
        <f t="shared" si="65"/>
        <v>7</v>
      </c>
      <c r="AN71" s="221">
        <v>6</v>
      </c>
      <c r="AO71" s="221"/>
      <c r="AP71" s="221">
        <f t="shared" si="66"/>
        <v>6</v>
      </c>
      <c r="AQ71" s="221"/>
      <c r="AR71" s="221"/>
      <c r="AS71" s="221">
        <f t="shared" si="67"/>
        <v>0</v>
      </c>
      <c r="AT71" s="221">
        <v>9</v>
      </c>
      <c r="AU71" s="221"/>
      <c r="AV71" s="221">
        <f t="shared" si="68"/>
        <v>9</v>
      </c>
      <c r="AW71" s="221">
        <v>6</v>
      </c>
      <c r="AX71" s="221"/>
      <c r="AY71" s="221">
        <f t="shared" si="69"/>
        <v>6</v>
      </c>
      <c r="AZ71" s="221">
        <v>6</v>
      </c>
      <c r="BA71" s="221"/>
      <c r="BB71" s="221">
        <f t="shared" si="70"/>
        <v>6</v>
      </c>
      <c r="BC71" s="221">
        <v>8</v>
      </c>
      <c r="BD71" s="221"/>
      <c r="BE71" s="221">
        <f t="shared" si="71"/>
        <v>8</v>
      </c>
      <c r="BF71" s="221">
        <v>5</v>
      </c>
      <c r="BG71" s="221"/>
      <c r="BH71" s="221">
        <f t="shared" si="72"/>
        <v>5</v>
      </c>
      <c r="BI71" s="221">
        <v>6</v>
      </c>
      <c r="BJ71" s="221"/>
      <c r="BK71" s="221">
        <f t="shared" si="73"/>
        <v>6</v>
      </c>
      <c r="BL71" s="221">
        <v>6</v>
      </c>
      <c r="BM71" s="221"/>
      <c r="BN71" s="356">
        <f t="shared" si="74"/>
        <v>6</v>
      </c>
      <c r="BO71" s="367"/>
      <c r="BP71" s="367"/>
      <c r="BQ71" s="364">
        <f t="shared" si="77"/>
        <v>0</v>
      </c>
      <c r="BR71" s="367"/>
      <c r="BS71" s="367"/>
      <c r="BT71" s="364">
        <f t="shared" si="78"/>
        <v>0</v>
      </c>
      <c r="BU71" s="367"/>
      <c r="BV71" s="367"/>
      <c r="BW71" s="364">
        <f t="shared" si="79"/>
        <v>0</v>
      </c>
      <c r="BX71" s="367"/>
      <c r="BY71" s="367"/>
      <c r="BZ71" s="364">
        <f t="shared" si="80"/>
        <v>0</v>
      </c>
      <c r="CA71" s="365"/>
      <c r="CB71" s="365"/>
      <c r="CC71" s="364">
        <f t="shared" si="81"/>
        <v>0</v>
      </c>
      <c r="CD71" s="365"/>
      <c r="CE71" s="365"/>
      <c r="CF71" s="364">
        <f t="shared" si="82"/>
        <v>0</v>
      </c>
      <c r="CG71" s="365"/>
      <c r="CH71" s="365"/>
      <c r="CI71" s="366">
        <f t="shared" si="83"/>
        <v>0</v>
      </c>
      <c r="CJ71" s="382"/>
      <c r="CK71" s="349"/>
      <c r="CL71" s="350">
        <f t="shared" si="84"/>
        <v>0</v>
      </c>
      <c r="CM71" s="382"/>
      <c r="CN71" s="349"/>
      <c r="CO71" s="350">
        <f t="shared" si="85"/>
        <v>0</v>
      </c>
      <c r="CP71" s="358">
        <f t="shared" si="75"/>
        <v>4.57</v>
      </c>
      <c r="CQ71" s="219">
        <v>6.38</v>
      </c>
      <c r="CR71" s="220">
        <v>4.57</v>
      </c>
      <c r="CS71" s="223" t="str">
        <f t="shared" si="76"/>
        <v>TB.Khá</v>
      </c>
    </row>
    <row r="72" spans="1:97" s="51" customFormat="1" ht="25.5" customHeight="1">
      <c r="A72" s="257">
        <v>70</v>
      </c>
      <c r="B72" s="261">
        <v>409170006</v>
      </c>
      <c r="C72" s="262" t="s">
        <v>242</v>
      </c>
      <c r="D72" s="281" t="s">
        <v>243</v>
      </c>
      <c r="E72" s="261">
        <v>32638</v>
      </c>
      <c r="F72" s="262" t="s">
        <v>189</v>
      </c>
      <c r="G72" s="224">
        <v>4</v>
      </c>
      <c r="H72" s="221">
        <v>9</v>
      </c>
      <c r="I72" s="221">
        <f t="shared" si="55"/>
        <v>9</v>
      </c>
      <c r="J72" s="221">
        <v>3</v>
      </c>
      <c r="K72" s="221">
        <v>4</v>
      </c>
      <c r="L72" s="221">
        <f t="shared" si="56"/>
        <v>4</v>
      </c>
      <c r="M72" s="221">
        <v>5</v>
      </c>
      <c r="N72" s="221"/>
      <c r="O72" s="221">
        <f t="shared" si="57"/>
        <v>5</v>
      </c>
      <c r="P72" s="221">
        <v>5</v>
      </c>
      <c r="Q72" s="221"/>
      <c r="R72" s="221">
        <f t="shared" si="58"/>
        <v>5</v>
      </c>
      <c r="S72" s="221">
        <v>5</v>
      </c>
      <c r="T72" s="221"/>
      <c r="U72" s="221">
        <f t="shared" si="59"/>
        <v>5</v>
      </c>
      <c r="V72" s="221">
        <v>5</v>
      </c>
      <c r="W72" s="221"/>
      <c r="X72" s="221">
        <f t="shared" si="60"/>
        <v>5</v>
      </c>
      <c r="Y72" s="221">
        <v>6</v>
      </c>
      <c r="Z72" s="221"/>
      <c r="AA72" s="221">
        <f t="shared" si="61"/>
        <v>6</v>
      </c>
      <c r="AB72" s="221">
        <v>6</v>
      </c>
      <c r="AC72" s="221"/>
      <c r="AD72" s="221">
        <f>IF(AC72="",AB72,IF(AB72&gt;=5,AC72,MAX(AB72,AC72)))</f>
        <v>6</v>
      </c>
      <c r="AE72" s="221">
        <v>4</v>
      </c>
      <c r="AF72" s="221">
        <v>6</v>
      </c>
      <c r="AG72" s="221">
        <f t="shared" si="63"/>
        <v>6</v>
      </c>
      <c r="AH72" s="221">
        <v>4</v>
      </c>
      <c r="AI72" s="221">
        <v>5</v>
      </c>
      <c r="AJ72" s="221">
        <f t="shared" si="64"/>
        <v>5</v>
      </c>
      <c r="AK72" s="221">
        <v>2</v>
      </c>
      <c r="AL72" s="221">
        <v>2</v>
      </c>
      <c r="AM72" s="221">
        <f t="shared" si="65"/>
        <v>2</v>
      </c>
      <c r="AN72" s="221">
        <v>0</v>
      </c>
      <c r="AO72" s="221"/>
      <c r="AP72" s="221">
        <f t="shared" si="66"/>
        <v>0</v>
      </c>
      <c r="AQ72" s="221"/>
      <c r="AR72" s="221"/>
      <c r="AS72" s="221">
        <f t="shared" si="67"/>
        <v>0</v>
      </c>
      <c r="AT72" s="221">
        <v>9</v>
      </c>
      <c r="AU72" s="221"/>
      <c r="AV72" s="221">
        <f t="shared" si="68"/>
        <v>9</v>
      </c>
      <c r="AW72" s="221">
        <v>7</v>
      </c>
      <c r="AX72" s="221"/>
      <c r="AY72" s="221">
        <f t="shared" si="69"/>
        <v>7</v>
      </c>
      <c r="AZ72" s="221">
        <v>3</v>
      </c>
      <c r="BA72" s="221">
        <v>6</v>
      </c>
      <c r="BB72" s="221">
        <f t="shared" si="70"/>
        <v>6</v>
      </c>
      <c r="BC72" s="221">
        <v>6</v>
      </c>
      <c r="BD72" s="221"/>
      <c r="BE72" s="221">
        <f t="shared" si="71"/>
        <v>6</v>
      </c>
      <c r="BF72" s="221">
        <v>0</v>
      </c>
      <c r="BG72" s="221"/>
      <c r="BH72" s="221">
        <f t="shared" si="72"/>
        <v>0</v>
      </c>
      <c r="BI72" s="221">
        <v>5</v>
      </c>
      <c r="BJ72" s="221"/>
      <c r="BK72" s="221">
        <f t="shared" si="73"/>
        <v>5</v>
      </c>
      <c r="BL72" s="221">
        <v>1</v>
      </c>
      <c r="BM72" s="221"/>
      <c r="BN72" s="356">
        <f t="shared" si="74"/>
        <v>1</v>
      </c>
      <c r="BO72" s="367"/>
      <c r="BP72" s="367"/>
      <c r="BQ72" s="364">
        <f t="shared" si="77"/>
        <v>0</v>
      </c>
      <c r="BR72" s="367"/>
      <c r="BS72" s="367"/>
      <c r="BT72" s="364">
        <f t="shared" si="78"/>
        <v>0</v>
      </c>
      <c r="BU72" s="367"/>
      <c r="BV72" s="367"/>
      <c r="BW72" s="364">
        <f t="shared" si="79"/>
        <v>0</v>
      </c>
      <c r="BX72" s="367"/>
      <c r="BY72" s="367"/>
      <c r="BZ72" s="364">
        <f t="shared" si="80"/>
        <v>0</v>
      </c>
      <c r="CA72" s="365"/>
      <c r="CB72" s="365"/>
      <c r="CC72" s="364">
        <f t="shared" si="81"/>
        <v>0</v>
      </c>
      <c r="CD72" s="365"/>
      <c r="CE72" s="365"/>
      <c r="CF72" s="364">
        <f t="shared" si="82"/>
        <v>0</v>
      </c>
      <c r="CG72" s="365"/>
      <c r="CH72" s="365"/>
      <c r="CI72" s="366">
        <f t="shared" si="83"/>
        <v>0</v>
      </c>
      <c r="CJ72" s="383"/>
      <c r="CK72" s="156"/>
      <c r="CL72" s="337">
        <f t="shared" si="84"/>
        <v>0</v>
      </c>
      <c r="CM72" s="383"/>
      <c r="CN72" s="156"/>
      <c r="CO72" s="337">
        <f t="shared" si="85"/>
        <v>0</v>
      </c>
      <c r="CP72" s="358">
        <f t="shared" si="75"/>
        <v>4</v>
      </c>
      <c r="CQ72" s="219">
        <v>5.59</v>
      </c>
      <c r="CR72" s="220">
        <v>4</v>
      </c>
      <c r="CS72" s="223" t="str">
        <f t="shared" si="76"/>
        <v>Trung Bình</v>
      </c>
    </row>
    <row r="73" spans="1:97" s="51" customFormat="1" ht="24.75" customHeight="1" thickBot="1">
      <c r="A73" s="273">
        <v>71</v>
      </c>
      <c r="B73" s="274">
        <v>409170024</v>
      </c>
      <c r="C73" s="275" t="s">
        <v>244</v>
      </c>
      <c r="D73" s="285" t="s">
        <v>245</v>
      </c>
      <c r="E73" s="274">
        <v>33532</v>
      </c>
      <c r="F73" s="275" t="s">
        <v>25</v>
      </c>
      <c r="G73" s="224">
        <v>3</v>
      </c>
      <c r="H73" s="221">
        <v>5</v>
      </c>
      <c r="I73" s="221">
        <f t="shared" si="55"/>
        <v>5</v>
      </c>
      <c r="J73" s="221">
        <v>3</v>
      </c>
      <c r="K73" s="221">
        <v>4</v>
      </c>
      <c r="L73" s="221">
        <f t="shared" si="56"/>
        <v>4</v>
      </c>
      <c r="M73" s="221">
        <v>5</v>
      </c>
      <c r="N73" s="221"/>
      <c r="O73" s="221">
        <f t="shared" si="57"/>
        <v>5</v>
      </c>
      <c r="P73" s="221">
        <v>6</v>
      </c>
      <c r="Q73" s="221"/>
      <c r="R73" s="221">
        <f t="shared" si="58"/>
        <v>6</v>
      </c>
      <c r="S73" s="221">
        <v>6</v>
      </c>
      <c r="T73" s="221"/>
      <c r="U73" s="221">
        <f t="shared" si="59"/>
        <v>6</v>
      </c>
      <c r="V73" s="221">
        <v>8</v>
      </c>
      <c r="W73" s="221"/>
      <c r="X73" s="221">
        <f t="shared" si="60"/>
        <v>8</v>
      </c>
      <c r="Y73" s="221">
        <v>3</v>
      </c>
      <c r="Z73" s="221">
        <v>9</v>
      </c>
      <c r="AA73" s="221">
        <f t="shared" si="61"/>
        <v>9</v>
      </c>
      <c r="AB73" s="221">
        <v>1</v>
      </c>
      <c r="AC73" s="221"/>
      <c r="AD73" s="221">
        <f t="shared" si="62"/>
        <v>1</v>
      </c>
      <c r="AE73" s="221">
        <v>4</v>
      </c>
      <c r="AF73" s="221">
        <v>6</v>
      </c>
      <c r="AG73" s="221">
        <f t="shared" si="63"/>
        <v>6</v>
      </c>
      <c r="AH73" s="221">
        <v>5</v>
      </c>
      <c r="AI73" s="221"/>
      <c r="AJ73" s="221">
        <f t="shared" si="64"/>
        <v>5</v>
      </c>
      <c r="AK73" s="221">
        <v>2</v>
      </c>
      <c r="AL73" s="221">
        <v>5</v>
      </c>
      <c r="AM73" s="221">
        <f t="shared" si="65"/>
        <v>5</v>
      </c>
      <c r="AN73" s="221">
        <v>8</v>
      </c>
      <c r="AO73" s="221"/>
      <c r="AP73" s="221">
        <f t="shared" si="66"/>
        <v>8</v>
      </c>
      <c r="AQ73" s="221">
        <v>0</v>
      </c>
      <c r="AR73" s="221"/>
      <c r="AS73" s="221">
        <f t="shared" si="67"/>
        <v>0</v>
      </c>
      <c r="AT73" s="221">
        <v>8</v>
      </c>
      <c r="AU73" s="221"/>
      <c r="AV73" s="221">
        <f t="shared" si="68"/>
        <v>8</v>
      </c>
      <c r="AW73" s="221">
        <v>7</v>
      </c>
      <c r="AX73" s="221"/>
      <c r="AY73" s="221">
        <f t="shared" si="69"/>
        <v>7</v>
      </c>
      <c r="AZ73" s="221">
        <v>3</v>
      </c>
      <c r="BA73" s="221"/>
      <c r="BB73" s="221">
        <f t="shared" si="70"/>
        <v>3</v>
      </c>
      <c r="BC73" s="221">
        <v>0</v>
      </c>
      <c r="BD73" s="221"/>
      <c r="BE73" s="221">
        <f t="shared" si="71"/>
        <v>0</v>
      </c>
      <c r="BF73" s="221">
        <v>0</v>
      </c>
      <c r="BG73" s="221"/>
      <c r="BH73" s="221">
        <f t="shared" si="72"/>
        <v>0</v>
      </c>
      <c r="BI73" s="221">
        <v>2</v>
      </c>
      <c r="BJ73" s="221"/>
      <c r="BK73" s="221">
        <f t="shared" si="73"/>
        <v>2</v>
      </c>
      <c r="BL73" s="221">
        <v>1</v>
      </c>
      <c r="BM73" s="221"/>
      <c r="BN73" s="356">
        <f t="shared" si="74"/>
        <v>1</v>
      </c>
      <c r="BO73" s="367"/>
      <c r="BP73" s="367"/>
      <c r="BQ73" s="364">
        <f t="shared" si="77"/>
        <v>0</v>
      </c>
      <c r="BR73" s="367"/>
      <c r="BS73" s="367"/>
      <c r="BT73" s="364">
        <f t="shared" si="78"/>
        <v>0</v>
      </c>
      <c r="BU73" s="367"/>
      <c r="BV73" s="367"/>
      <c r="BW73" s="364">
        <f t="shared" si="79"/>
        <v>0</v>
      </c>
      <c r="BX73" s="367"/>
      <c r="BY73" s="367"/>
      <c r="BZ73" s="364">
        <f t="shared" si="80"/>
        <v>0</v>
      </c>
      <c r="CA73" s="365"/>
      <c r="CB73" s="365"/>
      <c r="CC73" s="364">
        <f t="shared" si="81"/>
        <v>0</v>
      </c>
      <c r="CD73" s="365"/>
      <c r="CE73" s="365"/>
      <c r="CF73" s="364">
        <f t="shared" si="82"/>
        <v>0</v>
      </c>
      <c r="CG73" s="365"/>
      <c r="CH73" s="365"/>
      <c r="CI73" s="366">
        <f t="shared" si="83"/>
        <v>0</v>
      </c>
      <c r="CJ73" s="383"/>
      <c r="CK73" s="156"/>
      <c r="CL73" s="337">
        <f t="shared" si="84"/>
        <v>0</v>
      </c>
      <c r="CM73" s="383"/>
      <c r="CN73" s="156"/>
      <c r="CO73" s="337">
        <f t="shared" si="85"/>
        <v>0</v>
      </c>
      <c r="CP73" s="358">
        <f t="shared" si="75"/>
        <v>3.39</v>
      </c>
      <c r="CQ73" s="219">
        <v>4.73</v>
      </c>
      <c r="CR73" s="220">
        <v>3.39</v>
      </c>
      <c r="CS73" s="223" t="str">
        <f t="shared" si="76"/>
        <v>Yếu</v>
      </c>
    </row>
    <row r="74" spans="1:97" ht="24.75" customHeight="1" thickTop="1">
      <c r="A74" s="249"/>
      <c r="B74" s="249"/>
      <c r="C74" s="182" t="s">
        <v>357</v>
      </c>
      <c r="D74" s="286" t="s">
        <v>358</v>
      </c>
      <c r="E74" s="276"/>
      <c r="F74" s="277"/>
      <c r="G74" s="239">
        <v>0</v>
      </c>
      <c r="H74" s="240"/>
      <c r="I74" s="240"/>
      <c r="J74" s="240">
        <v>0</v>
      </c>
      <c r="K74" s="240"/>
      <c r="L74" s="240"/>
      <c r="M74" s="240">
        <v>1</v>
      </c>
      <c r="N74" s="240"/>
      <c r="O74" s="240"/>
      <c r="P74" s="240">
        <v>0</v>
      </c>
      <c r="Q74" s="240"/>
      <c r="R74" s="240"/>
      <c r="S74" s="240">
        <v>0</v>
      </c>
      <c r="T74" s="240"/>
      <c r="U74" s="240"/>
      <c r="V74" s="240">
        <v>0</v>
      </c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>
        <v>0</v>
      </c>
      <c r="AU74" s="240"/>
      <c r="AV74" s="221">
        <f t="shared" si="68"/>
        <v>0</v>
      </c>
      <c r="AW74" s="240">
        <v>0</v>
      </c>
      <c r="AX74" s="240"/>
      <c r="AY74" s="221">
        <f t="shared" si="69"/>
        <v>0</v>
      </c>
      <c r="AZ74" s="240">
        <v>1</v>
      </c>
      <c r="BA74" s="240"/>
      <c r="BB74" s="221">
        <f t="shared" si="70"/>
        <v>1</v>
      </c>
      <c r="BC74" s="240">
        <v>0</v>
      </c>
      <c r="BD74" s="240"/>
      <c r="BE74" s="221">
        <f t="shared" si="71"/>
        <v>0</v>
      </c>
      <c r="BF74" s="240">
        <v>0</v>
      </c>
      <c r="BG74" s="240"/>
      <c r="BH74" s="221">
        <f t="shared" si="72"/>
        <v>0</v>
      </c>
      <c r="BI74" s="240">
        <v>0</v>
      </c>
      <c r="BJ74" s="240"/>
      <c r="BK74" s="221">
        <f t="shared" si="73"/>
        <v>0</v>
      </c>
      <c r="BL74" s="240">
        <v>0</v>
      </c>
      <c r="BM74" s="240"/>
      <c r="BN74" s="356">
        <f t="shared" si="74"/>
        <v>0</v>
      </c>
      <c r="BO74" s="369"/>
      <c r="BP74" s="369"/>
      <c r="BQ74" s="364">
        <f t="shared" si="77"/>
        <v>0</v>
      </c>
      <c r="BR74" s="369"/>
      <c r="BS74" s="369"/>
      <c r="BT74" s="364">
        <f t="shared" si="78"/>
        <v>0</v>
      </c>
      <c r="BU74" s="369"/>
      <c r="BV74" s="369"/>
      <c r="BW74" s="364">
        <f t="shared" si="79"/>
        <v>0</v>
      </c>
      <c r="BX74" s="369"/>
      <c r="BY74" s="369"/>
      <c r="BZ74" s="364">
        <f t="shared" si="80"/>
        <v>0</v>
      </c>
      <c r="CA74" s="369"/>
      <c r="CB74" s="369"/>
      <c r="CC74" s="364">
        <f t="shared" si="81"/>
        <v>0</v>
      </c>
      <c r="CD74" s="369"/>
      <c r="CE74" s="369"/>
      <c r="CF74" s="364">
        <f t="shared" si="82"/>
        <v>0</v>
      </c>
      <c r="CG74" s="369"/>
      <c r="CH74" s="369"/>
      <c r="CI74" s="366">
        <f t="shared" si="83"/>
        <v>0</v>
      </c>
      <c r="CJ74" s="383"/>
      <c r="CK74" s="351"/>
      <c r="CL74" s="337">
        <f t="shared" si="84"/>
        <v>0</v>
      </c>
      <c r="CM74" s="383"/>
      <c r="CN74" s="351"/>
      <c r="CO74" s="337">
        <f t="shared" si="85"/>
        <v>0</v>
      </c>
      <c r="CP74" s="358">
        <f t="shared" si="75"/>
        <v>0.06</v>
      </c>
      <c r="CQ74" s="219">
        <v>0.08</v>
      </c>
      <c r="CR74" s="220">
        <v>0</v>
      </c>
      <c r="CS74" s="223" t="str">
        <f t="shared" si="76"/>
        <v>Kém</v>
      </c>
    </row>
    <row r="75" spans="1:97" ht="24.75" customHeight="1">
      <c r="A75" s="249"/>
      <c r="B75" s="249"/>
      <c r="C75" s="185" t="s">
        <v>359</v>
      </c>
      <c r="D75" s="287" t="s">
        <v>360</v>
      </c>
      <c r="E75" s="278"/>
      <c r="F75" s="277"/>
      <c r="G75" s="239">
        <v>0</v>
      </c>
      <c r="H75" s="240"/>
      <c r="I75" s="240"/>
      <c r="J75" s="240">
        <v>0</v>
      </c>
      <c r="K75" s="240"/>
      <c r="L75" s="240"/>
      <c r="M75" s="240">
        <v>1</v>
      </c>
      <c r="N75" s="240"/>
      <c r="O75" s="240"/>
      <c r="P75" s="240">
        <v>0</v>
      </c>
      <c r="Q75" s="240"/>
      <c r="R75" s="240"/>
      <c r="S75" s="240">
        <v>0</v>
      </c>
      <c r="T75" s="240"/>
      <c r="U75" s="240"/>
      <c r="V75" s="240">
        <v>0</v>
      </c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>
        <v>0</v>
      </c>
      <c r="AU75" s="240"/>
      <c r="AV75" s="221">
        <f t="shared" si="68"/>
        <v>0</v>
      </c>
      <c r="AW75" s="240">
        <v>0</v>
      </c>
      <c r="AX75" s="240"/>
      <c r="AY75" s="221">
        <f t="shared" si="69"/>
        <v>0</v>
      </c>
      <c r="AZ75" s="240">
        <v>1</v>
      </c>
      <c r="BA75" s="240"/>
      <c r="BB75" s="221">
        <f t="shared" si="70"/>
        <v>1</v>
      </c>
      <c r="BC75" s="240">
        <v>0</v>
      </c>
      <c r="BD75" s="240"/>
      <c r="BE75" s="221">
        <f t="shared" si="71"/>
        <v>0</v>
      </c>
      <c r="BF75" s="240">
        <v>0</v>
      </c>
      <c r="BG75" s="240"/>
      <c r="BH75" s="221">
        <f t="shared" si="72"/>
        <v>0</v>
      </c>
      <c r="BI75" s="240">
        <v>0</v>
      </c>
      <c r="BJ75" s="240"/>
      <c r="BK75" s="221">
        <f t="shared" si="73"/>
        <v>0</v>
      </c>
      <c r="BL75" s="240">
        <v>0</v>
      </c>
      <c r="BM75" s="240"/>
      <c r="BN75" s="356">
        <f t="shared" si="74"/>
        <v>0</v>
      </c>
      <c r="BO75" s="369"/>
      <c r="BP75" s="369"/>
      <c r="BQ75" s="364">
        <f t="shared" si="77"/>
        <v>0</v>
      </c>
      <c r="BR75" s="369"/>
      <c r="BS75" s="369"/>
      <c r="BT75" s="364">
        <f t="shared" si="78"/>
        <v>0</v>
      </c>
      <c r="BU75" s="369"/>
      <c r="BV75" s="369"/>
      <c r="BW75" s="364">
        <f t="shared" si="79"/>
        <v>0</v>
      </c>
      <c r="BX75" s="369"/>
      <c r="BY75" s="369"/>
      <c r="BZ75" s="364">
        <f t="shared" si="80"/>
        <v>0</v>
      </c>
      <c r="CA75" s="369"/>
      <c r="CB75" s="369"/>
      <c r="CC75" s="364">
        <f t="shared" si="81"/>
        <v>0</v>
      </c>
      <c r="CD75" s="369"/>
      <c r="CE75" s="369"/>
      <c r="CF75" s="364">
        <f t="shared" si="82"/>
        <v>0</v>
      </c>
      <c r="CG75" s="369"/>
      <c r="CH75" s="369"/>
      <c r="CI75" s="366">
        <f t="shared" si="83"/>
        <v>0</v>
      </c>
      <c r="CJ75" s="383"/>
      <c r="CK75" s="351"/>
      <c r="CL75" s="337">
        <f t="shared" si="84"/>
        <v>0</v>
      </c>
      <c r="CM75" s="383"/>
      <c r="CN75" s="351"/>
      <c r="CO75" s="337">
        <f t="shared" si="85"/>
        <v>0</v>
      </c>
      <c r="CP75" s="358">
        <f t="shared" si="75"/>
        <v>0.06</v>
      </c>
      <c r="CQ75" s="219">
        <v>0.08</v>
      </c>
      <c r="CR75" s="220">
        <v>0</v>
      </c>
      <c r="CS75" s="223" t="str">
        <f t="shared" si="76"/>
        <v>Kém</v>
      </c>
    </row>
    <row r="76" spans="1:97" ht="24.75" customHeight="1">
      <c r="A76" s="249"/>
      <c r="B76" s="249"/>
      <c r="C76" s="185" t="s">
        <v>361</v>
      </c>
      <c r="D76" s="287" t="s">
        <v>31</v>
      </c>
      <c r="E76" s="279"/>
      <c r="F76" s="277"/>
      <c r="G76" s="241">
        <v>0</v>
      </c>
      <c r="H76" s="242"/>
      <c r="I76" s="242"/>
      <c r="J76" s="242">
        <v>0</v>
      </c>
      <c r="K76" s="242"/>
      <c r="L76" s="242"/>
      <c r="M76" s="242">
        <v>2</v>
      </c>
      <c r="N76" s="242"/>
      <c r="O76" s="242"/>
      <c r="P76" s="242">
        <v>0</v>
      </c>
      <c r="Q76" s="242"/>
      <c r="R76" s="242"/>
      <c r="S76" s="242">
        <v>0</v>
      </c>
      <c r="T76" s="242"/>
      <c r="U76" s="242"/>
      <c r="V76" s="242">
        <v>0</v>
      </c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>
        <v>0</v>
      </c>
      <c r="AU76" s="242"/>
      <c r="AV76" s="243">
        <f t="shared" si="68"/>
        <v>0</v>
      </c>
      <c r="AW76" s="242">
        <v>0</v>
      </c>
      <c r="AX76" s="242"/>
      <c r="AY76" s="243">
        <f t="shared" si="69"/>
        <v>0</v>
      </c>
      <c r="AZ76" s="242">
        <v>2</v>
      </c>
      <c r="BA76" s="242"/>
      <c r="BB76" s="243">
        <f t="shared" si="70"/>
        <v>2</v>
      </c>
      <c r="BC76" s="242">
        <v>0</v>
      </c>
      <c r="BD76" s="242"/>
      <c r="BE76" s="243">
        <f t="shared" si="71"/>
        <v>0</v>
      </c>
      <c r="BF76" s="242">
        <v>0</v>
      </c>
      <c r="BG76" s="242"/>
      <c r="BH76" s="243">
        <f t="shared" si="72"/>
        <v>0</v>
      </c>
      <c r="BI76" s="242">
        <v>0</v>
      </c>
      <c r="BJ76" s="242"/>
      <c r="BK76" s="243">
        <f t="shared" si="73"/>
        <v>0</v>
      </c>
      <c r="BL76" s="242">
        <v>0</v>
      </c>
      <c r="BM76" s="242"/>
      <c r="BN76" s="357">
        <f t="shared" si="74"/>
        <v>0</v>
      </c>
      <c r="BO76" s="370"/>
      <c r="BP76" s="370"/>
      <c r="BQ76" s="371">
        <f t="shared" si="77"/>
        <v>0</v>
      </c>
      <c r="BR76" s="370"/>
      <c r="BS76" s="370"/>
      <c r="BT76" s="371">
        <f t="shared" si="78"/>
        <v>0</v>
      </c>
      <c r="BU76" s="370"/>
      <c r="BV76" s="370"/>
      <c r="BW76" s="371">
        <f t="shared" si="79"/>
        <v>0</v>
      </c>
      <c r="BX76" s="370"/>
      <c r="BY76" s="370"/>
      <c r="BZ76" s="371">
        <f t="shared" si="80"/>
        <v>0</v>
      </c>
      <c r="CA76" s="370"/>
      <c r="CB76" s="370"/>
      <c r="CC76" s="371">
        <f t="shared" si="81"/>
        <v>0</v>
      </c>
      <c r="CD76" s="370"/>
      <c r="CE76" s="370"/>
      <c r="CF76" s="371">
        <f t="shared" si="82"/>
        <v>0</v>
      </c>
      <c r="CG76" s="370"/>
      <c r="CH76" s="370"/>
      <c r="CI76" s="372">
        <f t="shared" si="83"/>
        <v>0</v>
      </c>
      <c r="CJ76" s="384"/>
      <c r="CK76" s="352"/>
      <c r="CL76" s="344">
        <f t="shared" si="84"/>
        <v>0</v>
      </c>
      <c r="CM76" s="384"/>
      <c r="CN76" s="352"/>
      <c r="CO76" s="344">
        <f t="shared" si="85"/>
        <v>0</v>
      </c>
      <c r="CP76" s="358">
        <f t="shared" si="75"/>
        <v>0.11</v>
      </c>
      <c r="CQ76" s="244">
        <v>0.16</v>
      </c>
      <c r="CR76" s="245">
        <v>0</v>
      </c>
      <c r="CS76" s="223" t="str">
        <f t="shared" si="76"/>
        <v>Kém</v>
      </c>
    </row>
  </sheetData>
  <sheetProtection/>
  <autoFilter ref="A1:CS73"/>
  <mergeCells count="1">
    <mergeCell ref="A2:F2"/>
  </mergeCells>
  <printOptions/>
  <pageMargins left="0.2" right="0.16" top="0.33" bottom="0.27" header="0.17" footer="0.22"/>
  <pageSetup horizontalDpi="300" verticalDpi="300" orientation="landscape" paperSize="8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105"/>
  <sheetViews>
    <sheetView workbookViewId="0" topLeftCell="A67">
      <selection activeCell="D11" sqref="D11:D84"/>
    </sheetView>
  </sheetViews>
  <sheetFormatPr defaultColWidth="8.796875" defaultRowHeight="15"/>
  <cols>
    <col min="1" max="1" width="3.59765625" style="249" customWidth="1"/>
    <col min="2" max="2" width="17.59765625" style="332" customWidth="1"/>
    <col min="3" max="3" width="7" style="332" customWidth="1"/>
    <col min="4" max="4" width="13.09765625" style="332" customWidth="1"/>
    <col min="5" max="5" width="7.69921875" style="250" customWidth="1"/>
    <col min="6" max="6" width="12.8984375" style="251" customWidth="1"/>
    <col min="7" max="7" width="4.19921875" style="251" customWidth="1"/>
    <col min="8" max="34" width="4.19921875" style="249" customWidth="1"/>
    <col min="35" max="35" width="8.19921875" style="333" customWidth="1"/>
    <col min="36" max="36" width="9.59765625" style="296" customWidth="1"/>
    <col min="37" max="37" width="4.19921875" style="249" customWidth="1"/>
    <col min="38" max="38" width="4.8984375" style="249" customWidth="1"/>
    <col min="39" max="39" width="11" style="249" customWidth="1"/>
    <col min="40" max="16384" width="9" style="249" customWidth="1"/>
  </cols>
  <sheetData>
    <row r="1" ht="15.75"/>
    <row r="2" spans="1:39" s="296" customFormat="1" ht="15">
      <c r="A2" s="289"/>
      <c r="B2" s="290"/>
      <c r="C2" s="443" t="s">
        <v>337</v>
      </c>
      <c r="D2" s="443"/>
      <c r="E2" s="444"/>
      <c r="F2" s="444"/>
      <c r="G2" s="445"/>
      <c r="H2" s="293"/>
      <c r="I2" s="445"/>
      <c r="J2" s="445"/>
      <c r="K2" s="293"/>
      <c r="L2" s="293"/>
      <c r="M2" s="293"/>
      <c r="N2" s="293"/>
      <c r="O2" s="293"/>
      <c r="P2" s="293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7" t="s">
        <v>342</v>
      </c>
      <c r="AJ2" s="444"/>
      <c r="AK2" s="444"/>
      <c r="AL2" s="444"/>
      <c r="AM2" s="295"/>
    </row>
    <row r="3" spans="1:39" s="296" customFormat="1" ht="15">
      <c r="A3" s="289"/>
      <c r="B3" s="297"/>
      <c r="C3" s="448" t="s">
        <v>338</v>
      </c>
      <c r="D3" s="448"/>
      <c r="E3" s="447"/>
      <c r="F3" s="444"/>
      <c r="G3" s="449"/>
      <c r="H3" s="293"/>
      <c r="I3" s="445"/>
      <c r="J3" s="445"/>
      <c r="K3" s="293"/>
      <c r="L3" s="293"/>
      <c r="M3" s="293"/>
      <c r="N3" s="293"/>
      <c r="O3" s="293"/>
      <c r="P3" s="293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47" t="s">
        <v>343</v>
      </c>
      <c r="AJ3" s="447"/>
      <c r="AK3" s="447"/>
      <c r="AL3" s="447"/>
      <c r="AM3" s="299"/>
    </row>
    <row r="4" spans="1:39" ht="18.75">
      <c r="A4" s="289"/>
      <c r="B4" s="297"/>
      <c r="C4" s="448" t="s">
        <v>339</v>
      </c>
      <c r="D4" s="448"/>
      <c r="E4" s="447"/>
      <c r="F4" s="444"/>
      <c r="G4" s="451"/>
      <c r="H4" s="300"/>
      <c r="I4" s="452"/>
      <c r="J4" s="452"/>
      <c r="K4" s="301"/>
      <c r="L4" s="453"/>
      <c r="M4" s="453"/>
      <c r="N4" s="453"/>
      <c r="O4" s="453"/>
      <c r="P4" s="453"/>
      <c r="Q4" s="453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5"/>
      <c r="AJ4" s="454"/>
      <c r="AK4" s="454"/>
      <c r="AL4" s="454"/>
      <c r="AM4" s="454"/>
    </row>
    <row r="5" spans="1:39" ht="18.75">
      <c r="A5" s="289"/>
      <c r="B5" s="303"/>
      <c r="C5" s="303"/>
      <c r="D5" s="303"/>
      <c r="E5" s="444"/>
      <c r="F5" s="444"/>
      <c r="G5" s="456"/>
      <c r="H5" s="456"/>
      <c r="I5" s="456"/>
      <c r="J5" s="456"/>
      <c r="K5" s="456"/>
      <c r="L5" s="456"/>
      <c r="M5" s="456"/>
      <c r="N5" s="456"/>
      <c r="O5" s="456"/>
      <c r="P5" s="456"/>
      <c r="Q5" s="456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5"/>
      <c r="AJ5" s="454"/>
      <c r="AK5" s="454"/>
      <c r="AL5" s="454"/>
      <c r="AM5" s="454"/>
    </row>
    <row r="6" spans="1:39" ht="22.5">
      <c r="A6" s="648" t="s">
        <v>340</v>
      </c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8"/>
      <c r="AL6" s="648"/>
      <c r="AM6" s="648"/>
    </row>
    <row r="7" spans="1:39" ht="18.75">
      <c r="A7" s="649" t="s">
        <v>341</v>
      </c>
      <c r="B7" s="649"/>
      <c r="C7" s="649"/>
      <c r="D7" s="649"/>
      <c r="E7" s="649"/>
      <c r="F7" s="649"/>
      <c r="G7" s="649"/>
      <c r="H7" s="649"/>
      <c r="I7" s="649"/>
      <c r="J7" s="649"/>
      <c r="K7" s="649"/>
      <c r="L7" s="649"/>
      <c r="M7" s="649"/>
      <c r="N7" s="649"/>
      <c r="O7" s="649"/>
      <c r="P7" s="649"/>
      <c r="Q7" s="649"/>
      <c r="R7" s="649"/>
      <c r="S7" s="649"/>
      <c r="T7" s="649"/>
      <c r="U7" s="649"/>
      <c r="V7" s="649"/>
      <c r="W7" s="649"/>
      <c r="X7" s="649"/>
      <c r="Y7" s="649"/>
      <c r="Z7" s="649"/>
      <c r="AA7" s="649"/>
      <c r="AB7" s="649"/>
      <c r="AC7" s="649"/>
      <c r="AD7" s="649"/>
      <c r="AE7" s="649"/>
      <c r="AF7" s="649"/>
      <c r="AG7" s="649"/>
      <c r="AH7" s="649"/>
      <c r="AI7" s="649"/>
      <c r="AJ7" s="649"/>
      <c r="AK7" s="649"/>
      <c r="AL7" s="649"/>
      <c r="AM7" s="649"/>
    </row>
    <row r="8" spans="1:39" ht="14.25" customHeight="1" thickBot="1">
      <c r="A8" s="306"/>
      <c r="B8" s="307"/>
      <c r="C8" s="307"/>
      <c r="D8" s="307"/>
      <c r="E8" s="307"/>
      <c r="F8" s="307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5"/>
      <c r="AJ8" s="306"/>
      <c r="AK8" s="306"/>
      <c r="AL8" s="306"/>
      <c r="AM8" s="306"/>
    </row>
    <row r="9" spans="1:39" s="314" customFormat="1" ht="186" customHeight="1" thickTop="1">
      <c r="A9" s="457" t="s">
        <v>33</v>
      </c>
      <c r="B9" s="458" t="s">
        <v>35</v>
      </c>
      <c r="C9" s="459" t="s">
        <v>36</v>
      </c>
      <c r="D9" s="460" t="s">
        <v>34</v>
      </c>
      <c r="E9" s="460" t="s">
        <v>37</v>
      </c>
      <c r="F9" s="457" t="s">
        <v>38</v>
      </c>
      <c r="G9" s="461" t="s">
        <v>246</v>
      </c>
      <c r="H9" s="462" t="s">
        <v>249</v>
      </c>
      <c r="I9" s="461" t="s">
        <v>250</v>
      </c>
      <c r="J9" s="461" t="s">
        <v>251</v>
      </c>
      <c r="K9" s="461" t="s">
        <v>252</v>
      </c>
      <c r="L9" s="461" t="s">
        <v>253</v>
      </c>
      <c r="M9" s="463" t="s">
        <v>332</v>
      </c>
      <c r="N9" s="462" t="s">
        <v>331</v>
      </c>
      <c r="O9" s="462" t="s">
        <v>249</v>
      </c>
      <c r="P9" s="462" t="s">
        <v>330</v>
      </c>
      <c r="Q9" s="462" t="s">
        <v>329</v>
      </c>
      <c r="R9" s="462" t="s">
        <v>328</v>
      </c>
      <c r="S9" s="386" t="s">
        <v>351</v>
      </c>
      <c r="T9" s="386" t="s">
        <v>356</v>
      </c>
      <c r="U9" s="386" t="s">
        <v>355</v>
      </c>
      <c r="V9" s="387" t="s">
        <v>350</v>
      </c>
      <c r="W9" s="386" t="s">
        <v>352</v>
      </c>
      <c r="X9" s="386" t="s">
        <v>353</v>
      </c>
      <c r="Y9" s="386" t="s">
        <v>354</v>
      </c>
      <c r="Z9" s="464" t="s">
        <v>366</v>
      </c>
      <c r="AA9" s="373" t="s">
        <v>369</v>
      </c>
      <c r="AB9" s="373" t="s">
        <v>370</v>
      </c>
      <c r="AC9" s="374" t="s">
        <v>371</v>
      </c>
      <c r="AD9" s="373" t="s">
        <v>372</v>
      </c>
      <c r="AE9" s="373" t="s">
        <v>373</v>
      </c>
      <c r="AF9" s="373" t="s">
        <v>374</v>
      </c>
      <c r="AG9" s="385" t="s">
        <v>379</v>
      </c>
      <c r="AH9" s="385" t="s">
        <v>380</v>
      </c>
      <c r="AI9" s="465" t="s">
        <v>347</v>
      </c>
      <c r="AJ9" s="466" t="s">
        <v>333</v>
      </c>
      <c r="AK9" s="313" t="s">
        <v>334</v>
      </c>
      <c r="AL9" s="313" t="s">
        <v>335</v>
      </c>
      <c r="AM9" s="313" t="s">
        <v>336</v>
      </c>
    </row>
    <row r="10" spans="1:39" s="314" customFormat="1" ht="18.75" customHeight="1">
      <c r="A10" s="615" t="s">
        <v>39</v>
      </c>
      <c r="B10" s="615"/>
      <c r="C10" s="615"/>
      <c r="D10" s="615"/>
      <c r="E10" s="615"/>
      <c r="F10" s="615"/>
      <c r="G10" s="467">
        <f>'[2]HK1'!I2</f>
        <v>5</v>
      </c>
      <c r="H10" s="467">
        <f>'[2]HK1'!L2</f>
        <v>3</v>
      </c>
      <c r="I10" s="467">
        <f>'[2]HK1'!O2</f>
        <v>4</v>
      </c>
      <c r="J10" s="467">
        <f>'[2]HK1'!R2</f>
        <v>4</v>
      </c>
      <c r="K10" s="468">
        <f>'[2]HK1'!U2</f>
        <v>4</v>
      </c>
      <c r="L10" s="467">
        <f>'[2]HK1'!X2</f>
        <v>0</v>
      </c>
      <c r="M10" s="467">
        <f>'[2]HK2'!I2</f>
        <v>5</v>
      </c>
      <c r="N10" s="467">
        <f>'[2]HK2'!L2</f>
        <v>4</v>
      </c>
      <c r="O10" s="467">
        <f>'[2]HK2'!O2</f>
        <v>5</v>
      </c>
      <c r="P10" s="467">
        <f>'[2]HK2'!R2</f>
        <v>5</v>
      </c>
      <c r="Q10" s="467">
        <f>'[2]HK2'!U2</f>
        <v>3</v>
      </c>
      <c r="R10" s="467">
        <f>'[2]HK2'!X2</f>
        <v>0</v>
      </c>
      <c r="S10" s="467">
        <f>'HK3'!I2</f>
        <v>4</v>
      </c>
      <c r="T10" s="467">
        <f>'HK3'!L2</f>
        <v>3</v>
      </c>
      <c r="U10" s="467">
        <f>'HK3'!O2</f>
        <v>5</v>
      </c>
      <c r="V10" s="467">
        <f>'HK3'!R2</f>
        <v>3</v>
      </c>
      <c r="W10" s="467">
        <f>'HK3'!U2</f>
        <v>3</v>
      </c>
      <c r="X10" s="467">
        <f>'HK3'!X2</f>
        <v>3</v>
      </c>
      <c r="Y10" s="467">
        <f>'HK3'!AA2</f>
        <v>0</v>
      </c>
      <c r="Z10" s="467" t="e">
        <f>#REF!</f>
        <v>#REF!</v>
      </c>
      <c r="AA10" s="467" t="e">
        <f>#REF!</f>
        <v>#REF!</v>
      </c>
      <c r="AB10" s="467" t="e">
        <f>#REF!</f>
        <v>#REF!</v>
      </c>
      <c r="AC10" s="467" t="e">
        <f>#REF!</f>
        <v>#REF!</v>
      </c>
      <c r="AD10" s="467" t="e">
        <f>#REF!</f>
        <v>#REF!</v>
      </c>
      <c r="AE10" s="467" t="e">
        <f>#REF!</f>
        <v>#REF!</v>
      </c>
      <c r="AF10" s="467" t="e">
        <f>#REF!</f>
        <v>#REF!</v>
      </c>
      <c r="AG10" s="467" t="e">
        <f>#REF!</f>
        <v>#REF!</v>
      </c>
      <c r="AH10" s="467" t="e">
        <f>#REF!</f>
        <v>#REF!</v>
      </c>
      <c r="AI10" s="469" t="e">
        <f>SUM(G10:AH10)</f>
        <v>#REF!</v>
      </c>
      <c r="AJ10" s="470"/>
      <c r="AK10" s="390"/>
      <c r="AL10" s="390"/>
      <c r="AM10" s="390"/>
    </row>
    <row r="11" spans="1:39" s="318" customFormat="1" ht="23.25" customHeight="1">
      <c r="A11" s="471">
        <v>1</v>
      </c>
      <c r="B11" s="472" t="s">
        <v>76</v>
      </c>
      <c r="C11" s="473" t="s">
        <v>40</v>
      </c>
      <c r="D11" s="436" t="s">
        <v>256</v>
      </c>
      <c r="E11" s="471"/>
      <c r="F11" s="474" t="s">
        <v>2</v>
      </c>
      <c r="G11" s="475">
        <f>'HK1'!I3</f>
        <v>8</v>
      </c>
      <c r="H11" s="475">
        <f>'HK1'!L3</f>
        <v>6</v>
      </c>
      <c r="I11" s="475">
        <f>'HK1'!O3</f>
        <v>7</v>
      </c>
      <c r="J11" s="475">
        <f>'HK1'!R3</f>
        <v>9</v>
      </c>
      <c r="K11" s="476">
        <f>'HK1'!U3</f>
        <v>5</v>
      </c>
      <c r="L11" s="475">
        <f>'HK1'!X3</f>
        <v>7</v>
      </c>
      <c r="M11" s="475">
        <f>'HK2'!I3</f>
        <v>9</v>
      </c>
      <c r="N11" s="475">
        <f>'HK2'!L3</f>
        <v>9</v>
      </c>
      <c r="O11" s="475">
        <f>'HK2'!O3</f>
        <v>6</v>
      </c>
      <c r="P11" s="475">
        <f>'HK2'!R3</f>
        <v>5</v>
      </c>
      <c r="Q11" s="475">
        <f>'HK2'!U3</f>
        <v>8</v>
      </c>
      <c r="R11" s="475">
        <f>'HK2'!X3</f>
        <v>5</v>
      </c>
      <c r="S11" s="477">
        <f>'HK3'!I3</f>
        <v>8</v>
      </c>
      <c r="T11" s="477">
        <f>'HK3'!L3</f>
        <v>6</v>
      </c>
      <c r="U11" s="477">
        <f>'HK3'!O3</f>
        <v>6</v>
      </c>
      <c r="V11" s="477">
        <f>'HK3'!R3</f>
        <v>7</v>
      </c>
      <c r="W11" s="477">
        <f>'HK3'!U3</f>
        <v>7</v>
      </c>
      <c r="X11" s="477">
        <f>'HK3'!X3</f>
        <v>5</v>
      </c>
      <c r="Y11" s="477">
        <f>'HK3'!AA3</f>
        <v>7</v>
      </c>
      <c r="Z11" s="477" t="e">
        <f>#REF!</f>
        <v>#REF!</v>
      </c>
      <c r="AA11" s="477" t="e">
        <f>#REF!</f>
        <v>#REF!</v>
      </c>
      <c r="AB11" s="477" t="e">
        <f>#REF!</f>
        <v>#REF!</v>
      </c>
      <c r="AC11" s="477" t="e">
        <f>#REF!</f>
        <v>#REF!</v>
      </c>
      <c r="AD11" s="477" t="e">
        <f>#REF!</f>
        <v>#REF!</v>
      </c>
      <c r="AE11" s="477" t="e">
        <f>#REF!</f>
        <v>#REF!</v>
      </c>
      <c r="AF11" s="477" t="e">
        <f>#REF!</f>
        <v>#REF!</v>
      </c>
      <c r="AG11" s="477" t="e">
        <f>#REF!</f>
        <v>#REF!</v>
      </c>
      <c r="AH11" s="477" t="e">
        <f>#REF!</f>
        <v>#REF!</v>
      </c>
      <c r="AI11" s="388" t="e">
        <f aca="true" t="shared" si="0" ref="AI11:AI42">ROUND(SUMPRODUCT(G11:AH11,$G$10:$AH$10)/SUMIF($G11:$AH11,"&lt;&gt;M",$G$10:$AH$10),2)</f>
        <v>#REF!</v>
      </c>
      <c r="AJ11" s="317" t="e">
        <f>IF(AI12&gt;=9,"Xuất Sắc",IF(AI12&gt;=8,"Giỏi",IF(AI12&gt;=7,"Khá",IF(AI12&gt;=6,"TB.Khá",IF(AI12&gt;=5,"Trung Bình",IF(AI12&gt;=4,"Yếu","Kém"))))))</f>
        <v>#REF!</v>
      </c>
      <c r="AK11" s="261">
        <f aca="true" t="shared" si="1" ref="AK11:AK42">COUNTIF(G11:AH11,"&lt;5")</f>
        <v>0</v>
      </c>
      <c r="AL11" s="261">
        <f aca="true" t="shared" si="2" ref="AL11:AL42">SUMIF(G11:AH11,"&lt;5",$G$10:$AH$10)</f>
        <v>0</v>
      </c>
      <c r="AM11" s="261" t="e">
        <f aca="true" t="shared" si="3" ref="AM11:AM42">IF(AND(AI11&gt;=5,AL11&lt;=25),"Học tiếp",IF(AI11&lt;3.5,"Thôi học","Ngừng học"))</f>
        <v>#REF!</v>
      </c>
    </row>
    <row r="12" spans="1:39" s="318" customFormat="1" ht="23.25" customHeight="1">
      <c r="A12" s="246">
        <v>2</v>
      </c>
      <c r="B12" s="247" t="s">
        <v>77</v>
      </c>
      <c r="C12" s="248" t="s">
        <v>40</v>
      </c>
      <c r="D12" s="53" t="s">
        <v>257</v>
      </c>
      <c r="E12" s="246" t="s">
        <v>78</v>
      </c>
      <c r="F12" s="319" t="s">
        <v>79</v>
      </c>
      <c r="G12" s="475">
        <f>'HK1'!I4</f>
        <v>7</v>
      </c>
      <c r="H12" s="475">
        <f>'HK1'!L4</f>
        <v>6</v>
      </c>
      <c r="I12" s="475">
        <f>'HK1'!O4</f>
        <v>7</v>
      </c>
      <c r="J12" s="475">
        <f>'HK1'!R4</f>
        <v>6</v>
      </c>
      <c r="K12" s="476">
        <f>'HK1'!U4</f>
        <v>6</v>
      </c>
      <c r="L12" s="475">
        <f>'HK1'!X4</f>
        <v>8</v>
      </c>
      <c r="M12" s="475">
        <f>'HK2'!I4</f>
        <v>10</v>
      </c>
      <c r="N12" s="475">
        <f>'HK2'!L4</f>
        <v>5</v>
      </c>
      <c r="O12" s="475">
        <f>'HK2'!O4</f>
        <v>6</v>
      </c>
      <c r="P12" s="475">
        <f>'HK2'!R4</f>
        <v>5</v>
      </c>
      <c r="Q12" s="475">
        <f>'HK2'!U4</f>
        <v>6</v>
      </c>
      <c r="R12" s="475">
        <f>'HK2'!X4</f>
        <v>7</v>
      </c>
      <c r="S12" s="477">
        <f>'HK3'!I4</f>
        <v>8</v>
      </c>
      <c r="T12" s="477">
        <f>'HK3'!L4</f>
        <v>7</v>
      </c>
      <c r="U12" s="477">
        <f>'HK3'!O4</f>
        <v>7</v>
      </c>
      <c r="V12" s="477">
        <f>'HK3'!R4</f>
        <v>5</v>
      </c>
      <c r="W12" s="477">
        <f>'HK3'!U4</f>
        <v>8</v>
      </c>
      <c r="X12" s="477">
        <f>'HK3'!X4</f>
        <v>5</v>
      </c>
      <c r="Y12" s="477">
        <f>'HK3'!AA4</f>
        <v>5</v>
      </c>
      <c r="Z12" s="477" t="e">
        <f>#REF!</f>
        <v>#REF!</v>
      </c>
      <c r="AA12" s="477" t="e">
        <f>#REF!</f>
        <v>#REF!</v>
      </c>
      <c r="AB12" s="477" t="e">
        <f>#REF!</f>
        <v>#REF!</v>
      </c>
      <c r="AC12" s="477" t="e">
        <f>#REF!</f>
        <v>#REF!</v>
      </c>
      <c r="AD12" s="477" t="e">
        <f>#REF!</f>
        <v>#REF!</v>
      </c>
      <c r="AE12" s="477" t="e">
        <f>#REF!</f>
        <v>#REF!</v>
      </c>
      <c r="AF12" s="477" t="e">
        <f>#REF!</f>
        <v>#REF!</v>
      </c>
      <c r="AG12" s="477" t="e">
        <f>#REF!</f>
        <v>#REF!</v>
      </c>
      <c r="AH12" s="477" t="e">
        <f>#REF!</f>
        <v>#REF!</v>
      </c>
      <c r="AI12" s="388" t="e">
        <f t="shared" si="0"/>
        <v>#REF!</v>
      </c>
      <c r="AJ12" s="317" t="e">
        <f aca="true" t="shared" si="4" ref="AJ12:AJ43">IF(AI12&gt;=9,"Xuất Sắc",IF(AI12&gt;=8,"Giỏi",IF(AI12&gt;=7,"Khá",IF(AI12&gt;=6,"TB.Khá",IF(AI12&gt;=5,"Trung Bình",IF(AI12&gt;=4,"Yếu","Kém"))))))</f>
        <v>#REF!</v>
      </c>
      <c r="AK12" s="261">
        <f t="shared" si="1"/>
        <v>0</v>
      </c>
      <c r="AL12" s="261">
        <f t="shared" si="2"/>
        <v>0</v>
      </c>
      <c r="AM12" s="261" t="e">
        <f t="shared" si="3"/>
        <v>#REF!</v>
      </c>
    </row>
    <row r="13" spans="1:39" s="318" customFormat="1" ht="23.25" customHeight="1">
      <c r="A13" s="246">
        <v>3</v>
      </c>
      <c r="B13" s="247" t="s">
        <v>80</v>
      </c>
      <c r="C13" s="248" t="s">
        <v>81</v>
      </c>
      <c r="D13" s="53" t="s">
        <v>258</v>
      </c>
      <c r="E13" s="246" t="s">
        <v>57</v>
      </c>
      <c r="F13" s="319" t="s">
        <v>82</v>
      </c>
      <c r="G13" s="475">
        <f>'HK1'!I5</f>
        <v>7</v>
      </c>
      <c r="H13" s="475">
        <f>'HK1'!L5</f>
        <v>5</v>
      </c>
      <c r="I13" s="475">
        <f>'HK1'!O5</f>
        <v>5</v>
      </c>
      <c r="J13" s="475">
        <f>'HK1'!R5</f>
        <v>5</v>
      </c>
      <c r="K13" s="476">
        <f>'HK1'!U5</f>
        <v>5</v>
      </c>
      <c r="L13" s="475">
        <f>'HK1'!X5</f>
        <v>8</v>
      </c>
      <c r="M13" s="475">
        <f>'HK2'!I5</f>
        <v>10</v>
      </c>
      <c r="N13" s="475">
        <f>'HK2'!L5</f>
        <v>6</v>
      </c>
      <c r="O13" s="475">
        <f>'HK2'!O5</f>
        <v>7</v>
      </c>
      <c r="P13" s="475">
        <f>'HK2'!R5</f>
        <v>5</v>
      </c>
      <c r="Q13" s="475">
        <f>'HK2'!U5</f>
        <v>5</v>
      </c>
      <c r="R13" s="475">
        <f>'HK2'!X5</f>
        <v>8</v>
      </c>
      <c r="S13" s="477">
        <f>'HK3'!I5</f>
        <v>8</v>
      </c>
      <c r="T13" s="477">
        <f>'HK3'!L5</f>
        <v>8</v>
      </c>
      <c r="U13" s="477">
        <f>'HK3'!O5</f>
        <v>6</v>
      </c>
      <c r="V13" s="477">
        <f>'HK3'!R5</f>
        <v>0</v>
      </c>
      <c r="W13" s="477">
        <f>'HK3'!U5</f>
        <v>7</v>
      </c>
      <c r="X13" s="477">
        <f>'HK3'!X5</f>
        <v>6</v>
      </c>
      <c r="Y13" s="477">
        <f>'HK3'!AA5</f>
        <v>6</v>
      </c>
      <c r="Z13" s="477" t="e">
        <f>#REF!</f>
        <v>#REF!</v>
      </c>
      <c r="AA13" s="477" t="e">
        <f>#REF!</f>
        <v>#REF!</v>
      </c>
      <c r="AB13" s="477" t="e">
        <f>#REF!</f>
        <v>#REF!</v>
      </c>
      <c r="AC13" s="477" t="e">
        <f>#REF!</f>
        <v>#REF!</v>
      </c>
      <c r="AD13" s="477" t="e">
        <f>#REF!</f>
        <v>#REF!</v>
      </c>
      <c r="AE13" s="477" t="e">
        <f>#REF!</f>
        <v>#REF!</v>
      </c>
      <c r="AF13" s="477" t="e">
        <f>#REF!</f>
        <v>#REF!</v>
      </c>
      <c r="AG13" s="477" t="e">
        <f>#REF!</f>
        <v>#REF!</v>
      </c>
      <c r="AH13" s="477" t="e">
        <f>#REF!</f>
        <v>#REF!</v>
      </c>
      <c r="AI13" s="388" t="e">
        <f t="shared" si="0"/>
        <v>#REF!</v>
      </c>
      <c r="AJ13" s="317" t="e">
        <f t="shared" si="4"/>
        <v>#REF!</v>
      </c>
      <c r="AK13" s="261">
        <f t="shared" si="1"/>
        <v>1</v>
      </c>
      <c r="AL13" s="261">
        <f t="shared" si="2"/>
        <v>3</v>
      </c>
      <c r="AM13" s="261" t="e">
        <f t="shared" si="3"/>
        <v>#REF!</v>
      </c>
    </row>
    <row r="14" spans="1:39" s="318" customFormat="1" ht="23.25" customHeight="1">
      <c r="A14" s="471">
        <v>4</v>
      </c>
      <c r="B14" s="247" t="s">
        <v>83</v>
      </c>
      <c r="C14" s="248" t="s">
        <v>81</v>
      </c>
      <c r="D14" s="53" t="s">
        <v>259</v>
      </c>
      <c r="E14" s="246" t="s">
        <v>55</v>
      </c>
      <c r="F14" s="319" t="s">
        <v>25</v>
      </c>
      <c r="G14" s="475">
        <f>'HK1'!I6</f>
        <v>9</v>
      </c>
      <c r="H14" s="475">
        <f>'HK1'!L6</f>
        <v>5</v>
      </c>
      <c r="I14" s="475">
        <f>'HK1'!O6</f>
        <v>6</v>
      </c>
      <c r="J14" s="475">
        <f>'HK1'!R6</f>
        <v>9</v>
      </c>
      <c r="K14" s="476">
        <f>'HK1'!U6</f>
        <v>6</v>
      </c>
      <c r="L14" s="475">
        <f>'HK1'!X6</f>
        <v>6</v>
      </c>
      <c r="M14" s="475">
        <f>'HK2'!I6</f>
        <v>8</v>
      </c>
      <c r="N14" s="475">
        <f>'HK2'!L6</f>
        <v>5</v>
      </c>
      <c r="O14" s="475">
        <f>'HK2'!O6</f>
        <v>6</v>
      </c>
      <c r="P14" s="475">
        <f>'HK2'!R6</f>
        <v>6</v>
      </c>
      <c r="Q14" s="475">
        <f>'HK2'!U6</f>
        <v>6</v>
      </c>
      <c r="R14" s="475">
        <f>'HK2'!X6</f>
        <v>5</v>
      </c>
      <c r="S14" s="477">
        <f>'HK3'!I6</f>
        <v>10</v>
      </c>
      <c r="T14" s="477">
        <f>'HK3'!L6</f>
        <v>8</v>
      </c>
      <c r="U14" s="477">
        <f>'HK3'!O6</f>
        <v>6</v>
      </c>
      <c r="V14" s="477">
        <f>'HK3'!R6</f>
        <v>7</v>
      </c>
      <c r="W14" s="477">
        <f>'HK3'!U6</f>
        <v>7</v>
      </c>
      <c r="X14" s="477">
        <f>'HK3'!X6</f>
        <v>6</v>
      </c>
      <c r="Y14" s="477">
        <f>'HK3'!AA6</f>
        <v>3</v>
      </c>
      <c r="Z14" s="477" t="e">
        <f>#REF!</f>
        <v>#REF!</v>
      </c>
      <c r="AA14" s="477" t="e">
        <f>#REF!</f>
        <v>#REF!</v>
      </c>
      <c r="AB14" s="477" t="e">
        <f>#REF!</f>
        <v>#REF!</v>
      </c>
      <c r="AC14" s="477" t="e">
        <f>#REF!</f>
        <v>#REF!</v>
      </c>
      <c r="AD14" s="477" t="e">
        <f>#REF!</f>
        <v>#REF!</v>
      </c>
      <c r="AE14" s="477" t="e">
        <f>#REF!</f>
        <v>#REF!</v>
      </c>
      <c r="AF14" s="477" t="e">
        <f>#REF!</f>
        <v>#REF!</v>
      </c>
      <c r="AG14" s="477" t="e">
        <f>#REF!</f>
        <v>#REF!</v>
      </c>
      <c r="AH14" s="477" t="e">
        <f>#REF!</f>
        <v>#REF!</v>
      </c>
      <c r="AI14" s="388" t="e">
        <f t="shared" si="0"/>
        <v>#REF!</v>
      </c>
      <c r="AJ14" s="317" t="e">
        <f t="shared" si="4"/>
        <v>#REF!</v>
      </c>
      <c r="AK14" s="261">
        <f t="shared" si="1"/>
        <v>1</v>
      </c>
      <c r="AL14" s="261">
        <f t="shared" si="2"/>
        <v>0</v>
      </c>
      <c r="AM14" s="261" t="e">
        <f t="shared" si="3"/>
        <v>#REF!</v>
      </c>
    </row>
    <row r="15" spans="1:39" s="318" customFormat="1" ht="23.25" customHeight="1">
      <c r="A15" s="246">
        <v>5</v>
      </c>
      <c r="B15" s="247" t="s">
        <v>84</v>
      </c>
      <c r="C15" s="248" t="s">
        <v>44</v>
      </c>
      <c r="D15" s="53" t="s">
        <v>260</v>
      </c>
      <c r="E15" s="246" t="s">
        <v>85</v>
      </c>
      <c r="F15" s="319" t="s">
        <v>86</v>
      </c>
      <c r="G15" s="475">
        <f>'HK1'!I7</f>
        <v>8</v>
      </c>
      <c r="H15" s="475">
        <f>'HK1'!L7</f>
        <v>6</v>
      </c>
      <c r="I15" s="475">
        <f>'HK1'!O7</f>
        <v>7</v>
      </c>
      <c r="J15" s="475">
        <f>'HK1'!R7</f>
        <v>10</v>
      </c>
      <c r="K15" s="476">
        <f>'HK1'!U7</f>
        <v>5</v>
      </c>
      <c r="L15" s="475">
        <f>'HK1'!X7</f>
        <v>8</v>
      </c>
      <c r="M15" s="475">
        <f>'HK2'!I7</f>
        <v>9</v>
      </c>
      <c r="N15" s="475">
        <f>'HK2'!L7</f>
        <v>5</v>
      </c>
      <c r="O15" s="475">
        <f>'HK2'!O7</f>
        <v>5</v>
      </c>
      <c r="P15" s="475">
        <f>'HK2'!R7</f>
        <v>6</v>
      </c>
      <c r="Q15" s="475">
        <f>'HK2'!U7</f>
        <v>7</v>
      </c>
      <c r="R15" s="475">
        <f>'HK2'!X7</f>
        <v>6</v>
      </c>
      <c r="S15" s="477">
        <f>'HK3'!I7</f>
        <v>8</v>
      </c>
      <c r="T15" s="477">
        <f>'HK3'!L7</f>
        <v>8</v>
      </c>
      <c r="U15" s="477">
        <f>'HK3'!O7</f>
        <v>6</v>
      </c>
      <c r="V15" s="477">
        <f>'HK3'!R7</f>
        <v>6</v>
      </c>
      <c r="W15" s="477">
        <f>'HK3'!U7</f>
        <v>7</v>
      </c>
      <c r="X15" s="477">
        <f>'HK3'!X7</f>
        <v>7</v>
      </c>
      <c r="Y15" s="477">
        <f>'HK3'!AA7</f>
        <v>6</v>
      </c>
      <c r="Z15" s="477" t="e">
        <f>#REF!</f>
        <v>#REF!</v>
      </c>
      <c r="AA15" s="477" t="e">
        <f>#REF!</f>
        <v>#REF!</v>
      </c>
      <c r="AB15" s="477" t="e">
        <f>#REF!</f>
        <v>#REF!</v>
      </c>
      <c r="AC15" s="477" t="e">
        <f>#REF!</f>
        <v>#REF!</v>
      </c>
      <c r="AD15" s="477" t="e">
        <f>#REF!</f>
        <v>#REF!</v>
      </c>
      <c r="AE15" s="477" t="e">
        <f>#REF!</f>
        <v>#REF!</v>
      </c>
      <c r="AF15" s="477" t="e">
        <f>#REF!</f>
        <v>#REF!</v>
      </c>
      <c r="AG15" s="477" t="e">
        <f>#REF!</f>
        <v>#REF!</v>
      </c>
      <c r="AH15" s="477" t="e">
        <f>#REF!</f>
        <v>#REF!</v>
      </c>
      <c r="AI15" s="388" t="e">
        <f t="shared" si="0"/>
        <v>#REF!</v>
      </c>
      <c r="AJ15" s="317" t="e">
        <f t="shared" si="4"/>
        <v>#REF!</v>
      </c>
      <c r="AK15" s="261">
        <f t="shared" si="1"/>
        <v>0</v>
      </c>
      <c r="AL15" s="261">
        <f t="shared" si="2"/>
        <v>0</v>
      </c>
      <c r="AM15" s="261" t="e">
        <f t="shared" si="3"/>
        <v>#REF!</v>
      </c>
    </row>
    <row r="16" spans="1:39" s="318" customFormat="1" ht="23.25" customHeight="1">
      <c r="A16" s="246">
        <v>6</v>
      </c>
      <c r="B16" s="247" t="s">
        <v>87</v>
      </c>
      <c r="C16" s="248" t="s">
        <v>88</v>
      </c>
      <c r="D16" s="53" t="s">
        <v>261</v>
      </c>
      <c r="E16" s="246" t="s">
        <v>61</v>
      </c>
      <c r="F16" s="319" t="s">
        <v>89</v>
      </c>
      <c r="G16" s="475">
        <f>'HK1'!I8</f>
        <v>9</v>
      </c>
      <c r="H16" s="475">
        <f>'HK1'!L8</f>
        <v>6</v>
      </c>
      <c r="I16" s="475">
        <f>'HK1'!O8</f>
        <v>5</v>
      </c>
      <c r="J16" s="475">
        <f>'HK1'!R8</f>
        <v>4</v>
      </c>
      <c r="K16" s="476">
        <f>'HK1'!U8</f>
        <v>5</v>
      </c>
      <c r="L16" s="475">
        <f>'HK1'!X8</f>
        <v>8</v>
      </c>
      <c r="M16" s="475">
        <f>'HK2'!I8</f>
        <v>9</v>
      </c>
      <c r="N16" s="475">
        <f>'HK2'!L8</f>
        <v>5</v>
      </c>
      <c r="O16" s="475">
        <f>'HK2'!O8</f>
        <v>7</v>
      </c>
      <c r="P16" s="475">
        <f>'HK2'!R8</f>
        <v>7</v>
      </c>
      <c r="Q16" s="475">
        <f>'HK2'!U8</f>
        <v>7</v>
      </c>
      <c r="R16" s="475">
        <f>'HK2'!X8</f>
        <v>8</v>
      </c>
      <c r="S16" s="477">
        <f>'HK3'!I8</f>
        <v>9</v>
      </c>
      <c r="T16" s="477">
        <f>'HK3'!L8</f>
        <v>6</v>
      </c>
      <c r="U16" s="477">
        <f>'HK3'!O8</f>
        <v>6</v>
      </c>
      <c r="V16" s="477">
        <f>'HK3'!R8</f>
        <v>7</v>
      </c>
      <c r="W16" s="477">
        <f>'HK3'!U8</f>
        <v>6</v>
      </c>
      <c r="X16" s="477">
        <f>'HK3'!X8</f>
        <v>5</v>
      </c>
      <c r="Y16" s="477">
        <f>'HK3'!AA8</f>
        <v>7</v>
      </c>
      <c r="Z16" s="477" t="e">
        <f>#REF!</f>
        <v>#REF!</v>
      </c>
      <c r="AA16" s="477" t="e">
        <f>#REF!</f>
        <v>#REF!</v>
      </c>
      <c r="AB16" s="477" t="e">
        <f>#REF!</f>
        <v>#REF!</v>
      </c>
      <c r="AC16" s="477" t="e">
        <f>#REF!</f>
        <v>#REF!</v>
      </c>
      <c r="AD16" s="477" t="e">
        <f>#REF!</f>
        <v>#REF!</v>
      </c>
      <c r="AE16" s="477" t="e">
        <f>#REF!</f>
        <v>#REF!</v>
      </c>
      <c r="AF16" s="477" t="e">
        <f>#REF!</f>
        <v>#REF!</v>
      </c>
      <c r="AG16" s="477" t="e">
        <f>#REF!</f>
        <v>#REF!</v>
      </c>
      <c r="AH16" s="477" t="e">
        <f>#REF!</f>
        <v>#REF!</v>
      </c>
      <c r="AI16" s="388" t="e">
        <f t="shared" si="0"/>
        <v>#REF!</v>
      </c>
      <c r="AJ16" s="317" t="e">
        <f t="shared" si="4"/>
        <v>#REF!</v>
      </c>
      <c r="AK16" s="261">
        <f t="shared" si="1"/>
        <v>1</v>
      </c>
      <c r="AL16" s="261">
        <f t="shared" si="2"/>
        <v>4</v>
      </c>
      <c r="AM16" s="261" t="e">
        <f t="shared" si="3"/>
        <v>#REF!</v>
      </c>
    </row>
    <row r="17" spans="1:39" s="318" customFormat="1" ht="23.25" customHeight="1">
      <c r="A17" s="471">
        <v>7</v>
      </c>
      <c r="B17" s="247" t="s">
        <v>90</v>
      </c>
      <c r="C17" s="248" t="s">
        <v>91</v>
      </c>
      <c r="D17" s="98" t="s">
        <v>262</v>
      </c>
      <c r="E17" s="246" t="s">
        <v>92</v>
      </c>
      <c r="F17" s="319" t="s">
        <v>3</v>
      </c>
      <c r="G17" s="475">
        <f>'HK1'!I85</f>
        <v>9</v>
      </c>
      <c r="H17" s="475">
        <f>'HK1'!L85</f>
        <v>5</v>
      </c>
      <c r="I17" s="475">
        <f>'HK1'!O85</f>
        <v>6</v>
      </c>
      <c r="J17" s="475">
        <f>'HK1'!R85</f>
        <v>3</v>
      </c>
      <c r="K17" s="476">
        <f>'HK1'!U85</f>
        <v>7</v>
      </c>
      <c r="L17" s="475">
        <f>'HK1'!X85</f>
        <v>5</v>
      </c>
      <c r="M17" s="475">
        <f>'HK2'!I75</f>
        <v>3</v>
      </c>
      <c r="N17" s="475">
        <f>'HK2'!L75</f>
        <v>0</v>
      </c>
      <c r="O17" s="475">
        <f>'HK2'!O75</f>
        <v>6</v>
      </c>
      <c r="P17" s="475">
        <f>'HK2'!R75</f>
        <v>4</v>
      </c>
      <c r="Q17" s="475">
        <f>'HK2'!U75</f>
        <v>0</v>
      </c>
      <c r="R17" s="475">
        <f>'HK2'!X75</f>
        <v>7</v>
      </c>
      <c r="S17" s="477">
        <f>'HK3'!I81</f>
        <v>0</v>
      </c>
      <c r="T17" s="477">
        <f>'HK3'!L81</f>
        <v>0</v>
      </c>
      <c r="U17" s="477">
        <f>'HK3'!O81</f>
        <v>1</v>
      </c>
      <c r="V17" s="477">
        <f>'HK3'!R81</f>
        <v>0</v>
      </c>
      <c r="W17" s="477">
        <f>'HK3'!U81</f>
        <v>0</v>
      </c>
      <c r="X17" s="477">
        <f>'HK3'!X81</f>
        <v>0</v>
      </c>
      <c r="Y17" s="477">
        <f>'HK3'!AA81</f>
        <v>0</v>
      </c>
      <c r="Z17" s="477" t="e">
        <f>#REF!</f>
        <v>#REF!</v>
      </c>
      <c r="AA17" s="477" t="e">
        <f>#REF!</f>
        <v>#REF!</v>
      </c>
      <c r="AB17" s="477" t="e">
        <f>#REF!</f>
        <v>#REF!</v>
      </c>
      <c r="AC17" s="477" t="e">
        <f>#REF!</f>
        <v>#REF!</v>
      </c>
      <c r="AD17" s="477" t="e">
        <f>#REF!</f>
        <v>#REF!</v>
      </c>
      <c r="AE17" s="477" t="e">
        <f>#REF!</f>
        <v>#REF!</v>
      </c>
      <c r="AF17" s="477" t="e">
        <f>#REF!</f>
        <v>#REF!</v>
      </c>
      <c r="AG17" s="477" t="e">
        <f>#REF!</f>
        <v>#REF!</v>
      </c>
      <c r="AH17" s="477" t="e">
        <f>#REF!</f>
        <v>#REF!</v>
      </c>
      <c r="AI17" s="388" t="e">
        <f t="shared" si="0"/>
        <v>#REF!</v>
      </c>
      <c r="AJ17" s="317" t="e">
        <f t="shared" si="4"/>
        <v>#REF!</v>
      </c>
      <c r="AK17" s="261">
        <f t="shared" si="1"/>
        <v>12</v>
      </c>
      <c r="AL17" s="261">
        <f t="shared" si="2"/>
        <v>42</v>
      </c>
      <c r="AM17" s="261" t="e">
        <f t="shared" si="3"/>
        <v>#REF!</v>
      </c>
    </row>
    <row r="18" spans="1:39" s="318" customFormat="1" ht="23.25" customHeight="1">
      <c r="A18" s="246">
        <v>8</v>
      </c>
      <c r="B18" s="247" t="s">
        <v>93</v>
      </c>
      <c r="C18" s="248" t="s">
        <v>94</v>
      </c>
      <c r="D18" s="53" t="s">
        <v>263</v>
      </c>
      <c r="E18" s="246" t="s">
        <v>95</v>
      </c>
      <c r="F18" s="319" t="s">
        <v>3</v>
      </c>
      <c r="G18" s="475">
        <f>'HK1'!I9</f>
        <v>7</v>
      </c>
      <c r="H18" s="475">
        <f>'HK1'!L9</f>
        <v>5</v>
      </c>
      <c r="I18" s="475">
        <f>'HK1'!O9</f>
        <v>8</v>
      </c>
      <c r="J18" s="475">
        <f>'HK1'!R9</f>
        <v>10</v>
      </c>
      <c r="K18" s="476">
        <f>'HK1'!U9</f>
        <v>5</v>
      </c>
      <c r="L18" s="475">
        <f>'HK1'!X9</f>
        <v>8</v>
      </c>
      <c r="M18" s="475">
        <f>'HK2'!I9</f>
        <v>7</v>
      </c>
      <c r="N18" s="475">
        <f>'HK2'!L9</f>
        <v>5</v>
      </c>
      <c r="O18" s="475">
        <f>'HK2'!O9</f>
        <v>6</v>
      </c>
      <c r="P18" s="475">
        <f>'HK2'!R9</f>
        <v>5</v>
      </c>
      <c r="Q18" s="475">
        <f>'HK2'!U9</f>
        <v>7</v>
      </c>
      <c r="R18" s="475">
        <f>'HK2'!X9</f>
        <v>8</v>
      </c>
      <c r="S18" s="477">
        <f>'HK3'!I9</f>
        <v>8</v>
      </c>
      <c r="T18" s="477">
        <f>'HK3'!L9</f>
        <v>8</v>
      </c>
      <c r="U18" s="477">
        <f>'HK3'!O9</f>
        <v>7</v>
      </c>
      <c r="V18" s="477">
        <f>'HK3'!R9</f>
        <v>8</v>
      </c>
      <c r="W18" s="477">
        <f>'HK3'!U9</f>
        <v>7</v>
      </c>
      <c r="X18" s="477">
        <f>'HK3'!X9</f>
        <v>8</v>
      </c>
      <c r="Y18" s="477">
        <f>'HK3'!AA9</f>
        <v>5</v>
      </c>
      <c r="Z18" s="477" t="e">
        <f>#REF!</f>
        <v>#REF!</v>
      </c>
      <c r="AA18" s="477" t="e">
        <f>#REF!</f>
        <v>#REF!</v>
      </c>
      <c r="AB18" s="477" t="e">
        <f>#REF!</f>
        <v>#REF!</v>
      </c>
      <c r="AC18" s="477" t="e">
        <f>#REF!</f>
        <v>#REF!</v>
      </c>
      <c r="AD18" s="477" t="e">
        <f>#REF!</f>
        <v>#REF!</v>
      </c>
      <c r="AE18" s="477" t="e">
        <f>#REF!</f>
        <v>#REF!</v>
      </c>
      <c r="AF18" s="477" t="e">
        <f>#REF!</f>
        <v>#REF!</v>
      </c>
      <c r="AG18" s="477" t="e">
        <f>#REF!</f>
        <v>#REF!</v>
      </c>
      <c r="AH18" s="477" t="e">
        <f>#REF!</f>
        <v>#REF!</v>
      </c>
      <c r="AI18" s="388" t="e">
        <f t="shared" si="0"/>
        <v>#REF!</v>
      </c>
      <c r="AJ18" s="317" t="e">
        <f t="shared" si="4"/>
        <v>#REF!</v>
      </c>
      <c r="AK18" s="261">
        <f t="shared" si="1"/>
        <v>0</v>
      </c>
      <c r="AL18" s="261">
        <f t="shared" si="2"/>
        <v>0</v>
      </c>
      <c r="AM18" s="261" t="e">
        <f t="shared" si="3"/>
        <v>#REF!</v>
      </c>
    </row>
    <row r="19" spans="1:39" s="318" customFormat="1" ht="23.25" customHeight="1">
      <c r="A19" s="246">
        <v>9</v>
      </c>
      <c r="B19" s="247" t="s">
        <v>96</v>
      </c>
      <c r="C19" s="248" t="s">
        <v>97</v>
      </c>
      <c r="D19" s="53" t="s">
        <v>264</v>
      </c>
      <c r="E19" s="246" t="s">
        <v>98</v>
      </c>
      <c r="F19" s="319" t="s">
        <v>99</v>
      </c>
      <c r="G19" s="475">
        <f>'HK1'!I10</f>
        <v>8</v>
      </c>
      <c r="H19" s="475">
        <f>'HK1'!L10</f>
        <v>6</v>
      </c>
      <c r="I19" s="475">
        <f>'HK1'!O10</f>
        <v>6</v>
      </c>
      <c r="J19" s="475">
        <f>'HK1'!R10</f>
        <v>10</v>
      </c>
      <c r="K19" s="476">
        <f>'HK1'!U10</f>
        <v>5</v>
      </c>
      <c r="L19" s="475">
        <f>'HK1'!X10</f>
        <v>8</v>
      </c>
      <c r="M19" s="475">
        <f>'HK2'!I10</f>
        <v>8</v>
      </c>
      <c r="N19" s="475">
        <f>'HK2'!L10</f>
        <v>6</v>
      </c>
      <c r="O19" s="475">
        <f>'HK2'!O10</f>
        <v>7</v>
      </c>
      <c r="P19" s="475">
        <f>'HK2'!R10</f>
        <v>5</v>
      </c>
      <c r="Q19" s="475">
        <f>'HK2'!U10</f>
        <v>5</v>
      </c>
      <c r="R19" s="475">
        <f>'HK2'!X10</f>
        <v>9</v>
      </c>
      <c r="S19" s="477">
        <f>'HK3'!I10</f>
        <v>8</v>
      </c>
      <c r="T19" s="477">
        <f>'HK3'!L10</f>
        <v>7</v>
      </c>
      <c r="U19" s="477">
        <f>'HK3'!O10</f>
        <v>5</v>
      </c>
      <c r="V19" s="477">
        <f>'HK3'!R10</f>
        <v>6</v>
      </c>
      <c r="W19" s="477">
        <f>'HK3'!U10</f>
        <v>5</v>
      </c>
      <c r="X19" s="477">
        <f>'HK3'!X10</f>
        <v>7</v>
      </c>
      <c r="Y19" s="477">
        <f>'HK3'!AA10</f>
        <v>7</v>
      </c>
      <c r="Z19" s="477" t="e">
        <f>#REF!</f>
        <v>#REF!</v>
      </c>
      <c r="AA19" s="477" t="e">
        <f>#REF!</f>
        <v>#REF!</v>
      </c>
      <c r="AB19" s="477" t="e">
        <f>#REF!</f>
        <v>#REF!</v>
      </c>
      <c r="AC19" s="477" t="e">
        <f>#REF!</f>
        <v>#REF!</v>
      </c>
      <c r="AD19" s="477" t="e">
        <f>#REF!</f>
        <v>#REF!</v>
      </c>
      <c r="AE19" s="477" t="e">
        <f>#REF!</f>
        <v>#REF!</v>
      </c>
      <c r="AF19" s="477" t="e">
        <f>#REF!</f>
        <v>#REF!</v>
      </c>
      <c r="AG19" s="477" t="e">
        <f>#REF!</f>
        <v>#REF!</v>
      </c>
      <c r="AH19" s="477" t="e">
        <f>#REF!</f>
        <v>#REF!</v>
      </c>
      <c r="AI19" s="388" t="e">
        <f t="shared" si="0"/>
        <v>#REF!</v>
      </c>
      <c r="AJ19" s="317" t="e">
        <f t="shared" si="4"/>
        <v>#REF!</v>
      </c>
      <c r="AK19" s="261">
        <f t="shared" si="1"/>
        <v>0</v>
      </c>
      <c r="AL19" s="261">
        <f t="shared" si="2"/>
        <v>0</v>
      </c>
      <c r="AM19" s="261" t="e">
        <f t="shared" si="3"/>
        <v>#REF!</v>
      </c>
    </row>
    <row r="20" spans="1:39" s="318" customFormat="1" ht="23.25" customHeight="1">
      <c r="A20" s="471">
        <v>10</v>
      </c>
      <c r="B20" s="247" t="s">
        <v>83</v>
      </c>
      <c r="C20" s="248" t="s">
        <v>100</v>
      </c>
      <c r="D20" s="334" t="s">
        <v>265</v>
      </c>
      <c r="E20" s="246" t="s">
        <v>101</v>
      </c>
      <c r="F20" s="319" t="s">
        <v>86</v>
      </c>
      <c r="G20" s="475">
        <f>'HK1'!I11</f>
        <v>10</v>
      </c>
      <c r="H20" s="475">
        <f>'HK1'!L11</f>
        <v>5</v>
      </c>
      <c r="I20" s="475">
        <f>'HK1'!O11</f>
        <v>5</v>
      </c>
      <c r="J20" s="475">
        <f>'HK1'!R11</f>
        <v>3</v>
      </c>
      <c r="K20" s="476">
        <f>'HK1'!U11</f>
        <v>6</v>
      </c>
      <c r="L20" s="475">
        <f>'HK1'!X11</f>
        <v>5</v>
      </c>
      <c r="M20" s="475">
        <f>'HK2'!I11</f>
        <v>9</v>
      </c>
      <c r="N20" s="475">
        <f>'HK2'!L11</f>
        <v>4</v>
      </c>
      <c r="O20" s="475">
        <f>'HK2'!O11</f>
        <v>7</v>
      </c>
      <c r="P20" s="475">
        <f>'HK2'!R11</f>
        <v>5</v>
      </c>
      <c r="Q20" s="475">
        <f>'HK2'!U11</f>
        <v>8</v>
      </c>
      <c r="R20" s="475">
        <f>'HK2'!X11</f>
        <v>5</v>
      </c>
      <c r="S20" s="477">
        <f>'HK3'!I11</f>
        <v>0</v>
      </c>
      <c r="T20" s="477">
        <f>'HK3'!L11</f>
        <v>2</v>
      </c>
      <c r="U20" s="477">
        <f>'HK3'!O11</f>
        <v>2</v>
      </c>
      <c r="V20" s="477">
        <f>'HK3'!R11</f>
        <v>0</v>
      </c>
      <c r="W20" s="477">
        <f>'HK3'!U11</f>
        <v>1</v>
      </c>
      <c r="X20" s="477">
        <f>'HK3'!X11</f>
        <v>2</v>
      </c>
      <c r="Y20" s="477">
        <f>'HK3'!AA11</f>
        <v>0</v>
      </c>
      <c r="Z20" s="477" t="e">
        <f>#REF!</f>
        <v>#REF!</v>
      </c>
      <c r="AA20" s="477" t="e">
        <f>#REF!</f>
        <v>#REF!</v>
      </c>
      <c r="AB20" s="477" t="e">
        <f>#REF!</f>
        <v>#REF!</v>
      </c>
      <c r="AC20" s="477" t="e">
        <f>#REF!</f>
        <v>#REF!</v>
      </c>
      <c r="AD20" s="477" t="e">
        <f>#REF!</f>
        <v>#REF!</v>
      </c>
      <c r="AE20" s="477" t="e">
        <f>#REF!</f>
        <v>#REF!</v>
      </c>
      <c r="AF20" s="477" t="e">
        <f>#REF!</f>
        <v>#REF!</v>
      </c>
      <c r="AG20" s="477" t="e">
        <f>#REF!</f>
        <v>#REF!</v>
      </c>
      <c r="AH20" s="477" t="e">
        <f>#REF!</f>
        <v>#REF!</v>
      </c>
      <c r="AI20" s="388" t="e">
        <f t="shared" si="0"/>
        <v>#REF!</v>
      </c>
      <c r="AJ20" s="317" t="e">
        <f t="shared" si="4"/>
        <v>#REF!</v>
      </c>
      <c r="AK20" s="261">
        <f t="shared" si="1"/>
        <v>9</v>
      </c>
      <c r="AL20" s="261">
        <f t="shared" si="2"/>
        <v>29</v>
      </c>
      <c r="AM20" s="261" t="e">
        <f t="shared" si="3"/>
        <v>#REF!</v>
      </c>
    </row>
    <row r="21" spans="1:39" s="318" customFormat="1" ht="23.25" customHeight="1">
      <c r="A21" s="246">
        <v>11</v>
      </c>
      <c r="B21" s="247" t="s">
        <v>102</v>
      </c>
      <c r="C21" s="248" t="s">
        <v>100</v>
      </c>
      <c r="D21" s="53" t="s">
        <v>266</v>
      </c>
      <c r="E21" s="246" t="s">
        <v>103</v>
      </c>
      <c r="F21" s="319" t="s">
        <v>53</v>
      </c>
      <c r="G21" s="475">
        <f>'HK1'!I12</f>
        <v>8</v>
      </c>
      <c r="H21" s="475">
        <f>'HK1'!L12</f>
        <v>5</v>
      </c>
      <c r="I21" s="475">
        <f>'HK1'!O12</f>
        <v>5</v>
      </c>
      <c r="J21" s="475">
        <f>'HK1'!R12</f>
        <v>6</v>
      </c>
      <c r="K21" s="476">
        <f>'HK1'!U12</f>
        <v>6</v>
      </c>
      <c r="L21" s="475">
        <f>'HK1'!X12</f>
        <v>8</v>
      </c>
      <c r="M21" s="475">
        <f>'HK2'!I12</f>
        <v>8</v>
      </c>
      <c r="N21" s="475">
        <f>'HK2'!L12</f>
        <v>5</v>
      </c>
      <c r="O21" s="475">
        <f>'HK2'!O12</f>
        <v>6</v>
      </c>
      <c r="P21" s="475">
        <f>'HK2'!R12</f>
        <v>6</v>
      </c>
      <c r="Q21" s="475">
        <f>'HK2'!U12</f>
        <v>5</v>
      </c>
      <c r="R21" s="475">
        <f>'HK2'!X12</f>
        <v>7</v>
      </c>
      <c r="S21" s="477">
        <f>'HK3'!I12</f>
        <v>9</v>
      </c>
      <c r="T21" s="477">
        <f>'HK3'!L12</f>
        <v>7</v>
      </c>
      <c r="U21" s="477">
        <f>'HK3'!O12</f>
        <v>5</v>
      </c>
      <c r="V21" s="477">
        <f>'HK3'!R12</f>
        <v>7</v>
      </c>
      <c r="W21" s="477">
        <f>'HK3'!U12</f>
        <v>7</v>
      </c>
      <c r="X21" s="477">
        <f>'HK3'!X12</f>
        <v>5</v>
      </c>
      <c r="Y21" s="477">
        <f>'HK3'!AA12</f>
        <v>5</v>
      </c>
      <c r="Z21" s="477" t="e">
        <f>#REF!</f>
        <v>#REF!</v>
      </c>
      <c r="AA21" s="477" t="e">
        <f>#REF!</f>
        <v>#REF!</v>
      </c>
      <c r="AB21" s="477" t="e">
        <f>#REF!</f>
        <v>#REF!</v>
      </c>
      <c r="AC21" s="477" t="e">
        <f>#REF!</f>
        <v>#REF!</v>
      </c>
      <c r="AD21" s="477" t="e">
        <f>#REF!</f>
        <v>#REF!</v>
      </c>
      <c r="AE21" s="477" t="e">
        <f>#REF!</f>
        <v>#REF!</v>
      </c>
      <c r="AF21" s="477" t="e">
        <f>#REF!</f>
        <v>#REF!</v>
      </c>
      <c r="AG21" s="477" t="e">
        <f>#REF!</f>
        <v>#REF!</v>
      </c>
      <c r="AH21" s="477" t="e">
        <f>#REF!</f>
        <v>#REF!</v>
      </c>
      <c r="AI21" s="388" t="e">
        <f t="shared" si="0"/>
        <v>#REF!</v>
      </c>
      <c r="AJ21" s="317" t="e">
        <f t="shared" si="4"/>
        <v>#REF!</v>
      </c>
      <c r="AK21" s="261">
        <f t="shared" si="1"/>
        <v>0</v>
      </c>
      <c r="AL21" s="261">
        <f t="shared" si="2"/>
        <v>0</v>
      </c>
      <c r="AM21" s="261" t="e">
        <f t="shared" si="3"/>
        <v>#REF!</v>
      </c>
    </row>
    <row r="22" spans="1:39" s="318" customFormat="1" ht="23.25" customHeight="1">
      <c r="A22" s="246">
        <v>12</v>
      </c>
      <c r="B22" s="247" t="s">
        <v>104</v>
      </c>
      <c r="C22" s="248" t="s">
        <v>105</v>
      </c>
      <c r="D22" s="53" t="s">
        <v>267</v>
      </c>
      <c r="E22" s="246" t="s">
        <v>106</v>
      </c>
      <c r="F22" s="319" t="s">
        <v>41</v>
      </c>
      <c r="G22" s="475">
        <f>'HK1'!I13</f>
        <v>9</v>
      </c>
      <c r="H22" s="475">
        <f>'HK1'!L13</f>
        <v>6</v>
      </c>
      <c r="I22" s="475">
        <f>'HK1'!O13</f>
        <v>6</v>
      </c>
      <c r="J22" s="475">
        <f>'HK1'!R13</f>
        <v>9</v>
      </c>
      <c r="K22" s="476">
        <f>'HK1'!U13</f>
        <v>8</v>
      </c>
      <c r="L22" s="475">
        <f>'HK1'!X13</f>
        <v>7</v>
      </c>
      <c r="M22" s="475">
        <f>'HK2'!I13</f>
        <v>6</v>
      </c>
      <c r="N22" s="475">
        <f>'HK2'!L13</f>
        <v>5</v>
      </c>
      <c r="O22" s="475">
        <f>'HK2'!O13</f>
        <v>6</v>
      </c>
      <c r="P22" s="475">
        <f>'HK2'!R13</f>
        <v>6</v>
      </c>
      <c r="Q22" s="475">
        <f>'HK2'!U13</f>
        <v>8</v>
      </c>
      <c r="R22" s="475">
        <f>'HK2'!X13</f>
        <v>6</v>
      </c>
      <c r="S22" s="477">
        <f>'HK3'!I13</f>
        <v>8</v>
      </c>
      <c r="T22" s="477">
        <f>'HK3'!L13</f>
        <v>8</v>
      </c>
      <c r="U22" s="477">
        <f>'HK3'!O13</f>
        <v>6</v>
      </c>
      <c r="V22" s="477">
        <f>'HK3'!R13</f>
        <v>7</v>
      </c>
      <c r="W22" s="477">
        <f>'HK3'!U13</f>
        <v>6</v>
      </c>
      <c r="X22" s="477">
        <f>'HK3'!X13</f>
        <v>6</v>
      </c>
      <c r="Y22" s="477">
        <f>'HK3'!AA13</f>
        <v>3</v>
      </c>
      <c r="Z22" s="477" t="e">
        <f>#REF!</f>
        <v>#REF!</v>
      </c>
      <c r="AA22" s="477" t="e">
        <f>#REF!</f>
        <v>#REF!</v>
      </c>
      <c r="AB22" s="477" t="e">
        <f>#REF!</f>
        <v>#REF!</v>
      </c>
      <c r="AC22" s="477" t="e">
        <f>#REF!</f>
        <v>#REF!</v>
      </c>
      <c r="AD22" s="477" t="e">
        <f>#REF!</f>
        <v>#REF!</v>
      </c>
      <c r="AE22" s="477" t="e">
        <f>#REF!</f>
        <v>#REF!</v>
      </c>
      <c r="AF22" s="477" t="e">
        <f>#REF!</f>
        <v>#REF!</v>
      </c>
      <c r="AG22" s="477" t="e">
        <f>#REF!</f>
        <v>#REF!</v>
      </c>
      <c r="AH22" s="477" t="e">
        <f>#REF!</f>
        <v>#REF!</v>
      </c>
      <c r="AI22" s="388" t="e">
        <f t="shared" si="0"/>
        <v>#REF!</v>
      </c>
      <c r="AJ22" s="317" t="e">
        <f t="shared" si="4"/>
        <v>#REF!</v>
      </c>
      <c r="AK22" s="261">
        <f t="shared" si="1"/>
        <v>1</v>
      </c>
      <c r="AL22" s="261">
        <f t="shared" si="2"/>
        <v>0</v>
      </c>
      <c r="AM22" s="261" t="e">
        <f t="shared" si="3"/>
        <v>#REF!</v>
      </c>
    </row>
    <row r="23" spans="1:39" s="318" customFormat="1" ht="23.25" customHeight="1">
      <c r="A23" s="471">
        <v>13</v>
      </c>
      <c r="B23" s="247" t="s">
        <v>107</v>
      </c>
      <c r="C23" s="248" t="s">
        <v>46</v>
      </c>
      <c r="D23" s="53" t="s">
        <v>268</v>
      </c>
      <c r="E23" s="246" t="s">
        <v>108</v>
      </c>
      <c r="F23" s="319" t="s">
        <v>21</v>
      </c>
      <c r="G23" s="475">
        <f>'HK1'!I14</f>
        <v>5</v>
      </c>
      <c r="H23" s="475">
        <f>'HK1'!L14</f>
        <v>7</v>
      </c>
      <c r="I23" s="475">
        <f>'HK1'!O14</f>
        <v>6</v>
      </c>
      <c r="J23" s="475">
        <f>'HK1'!R14</f>
        <v>6</v>
      </c>
      <c r="K23" s="476">
        <f>'HK1'!U14</f>
        <v>5</v>
      </c>
      <c r="L23" s="475">
        <f>'HK1'!X14</f>
        <v>6</v>
      </c>
      <c r="M23" s="475">
        <f>'HK2'!I14</f>
        <v>5</v>
      </c>
      <c r="N23" s="475">
        <f>'HK2'!L14</f>
        <v>5</v>
      </c>
      <c r="O23" s="475">
        <f>'HK2'!O14</f>
        <v>6</v>
      </c>
      <c r="P23" s="475">
        <f>'HK2'!R14</f>
        <v>5</v>
      </c>
      <c r="Q23" s="475">
        <f>'HK2'!U14</f>
        <v>8</v>
      </c>
      <c r="R23" s="475">
        <f>'HK2'!X14</f>
        <v>7</v>
      </c>
      <c r="S23" s="477">
        <f>'HK3'!I14</f>
        <v>9</v>
      </c>
      <c r="T23" s="477">
        <f>'HK3'!L14</f>
        <v>7</v>
      </c>
      <c r="U23" s="477">
        <f>'HK3'!O14</f>
        <v>5</v>
      </c>
      <c r="V23" s="477">
        <f>'HK3'!R14</f>
        <v>7</v>
      </c>
      <c r="W23" s="477">
        <f>'HK3'!U14</f>
        <v>8</v>
      </c>
      <c r="X23" s="477">
        <f>'HK3'!X14</f>
        <v>6</v>
      </c>
      <c r="Y23" s="477">
        <f>'HK3'!AA14</f>
        <v>3</v>
      </c>
      <c r="Z23" s="477" t="e">
        <f>#REF!</f>
        <v>#REF!</v>
      </c>
      <c r="AA23" s="477" t="e">
        <f>#REF!</f>
        <v>#REF!</v>
      </c>
      <c r="AB23" s="477" t="e">
        <f>#REF!</f>
        <v>#REF!</v>
      </c>
      <c r="AC23" s="477" t="e">
        <f>#REF!</f>
        <v>#REF!</v>
      </c>
      <c r="AD23" s="477" t="e">
        <f>#REF!</f>
        <v>#REF!</v>
      </c>
      <c r="AE23" s="477" t="e">
        <f>#REF!</f>
        <v>#REF!</v>
      </c>
      <c r="AF23" s="477" t="e">
        <f>#REF!</f>
        <v>#REF!</v>
      </c>
      <c r="AG23" s="477" t="e">
        <f>#REF!</f>
        <v>#REF!</v>
      </c>
      <c r="AH23" s="477" t="e">
        <f>#REF!</f>
        <v>#REF!</v>
      </c>
      <c r="AI23" s="388" t="e">
        <f t="shared" si="0"/>
        <v>#REF!</v>
      </c>
      <c r="AJ23" s="317" t="e">
        <f t="shared" si="4"/>
        <v>#REF!</v>
      </c>
      <c r="AK23" s="261">
        <f t="shared" si="1"/>
        <v>1</v>
      </c>
      <c r="AL23" s="261">
        <f t="shared" si="2"/>
        <v>0</v>
      </c>
      <c r="AM23" s="261" t="e">
        <f t="shared" si="3"/>
        <v>#REF!</v>
      </c>
    </row>
    <row r="24" spans="1:39" s="318" customFormat="1" ht="23.25" customHeight="1">
      <c r="A24" s="246">
        <v>14</v>
      </c>
      <c r="B24" s="247" t="s">
        <v>47</v>
      </c>
      <c r="C24" s="248" t="s">
        <v>46</v>
      </c>
      <c r="D24" s="53" t="s">
        <v>269</v>
      </c>
      <c r="E24" s="246" t="s">
        <v>109</v>
      </c>
      <c r="F24" s="319" t="s">
        <v>58</v>
      </c>
      <c r="G24" s="475">
        <f>'HK1'!I15</f>
        <v>5</v>
      </c>
      <c r="H24" s="475">
        <f>'HK1'!L15</f>
        <v>6</v>
      </c>
      <c r="I24" s="475">
        <f>'HK1'!O15</f>
        <v>5</v>
      </c>
      <c r="J24" s="475">
        <f>'HK1'!R15</f>
        <v>6</v>
      </c>
      <c r="K24" s="476">
        <f>'HK1'!U15</f>
        <v>5</v>
      </c>
      <c r="L24" s="475">
        <f>'HK1'!X15</f>
        <v>6</v>
      </c>
      <c r="M24" s="475">
        <f>'HK2'!I15</f>
        <v>5</v>
      </c>
      <c r="N24" s="475">
        <f>'HK2'!L15</f>
        <v>5</v>
      </c>
      <c r="O24" s="475">
        <f>'HK2'!O15</f>
        <v>6</v>
      </c>
      <c r="P24" s="475">
        <f>'HK2'!R15</f>
        <v>5</v>
      </c>
      <c r="Q24" s="475">
        <f>'HK2'!U15</f>
        <v>6</v>
      </c>
      <c r="R24" s="475">
        <f>'HK2'!X15</f>
        <v>9</v>
      </c>
      <c r="S24" s="477">
        <f>'HK3'!I15</f>
        <v>6</v>
      </c>
      <c r="T24" s="477">
        <f>'HK3'!L15</f>
        <v>6</v>
      </c>
      <c r="U24" s="477">
        <f>'HK3'!O15</f>
        <v>6</v>
      </c>
      <c r="V24" s="477">
        <f>'HK3'!R15</f>
        <v>7</v>
      </c>
      <c r="W24" s="477">
        <f>'HK3'!U15</f>
        <v>5</v>
      </c>
      <c r="X24" s="477">
        <f>'HK3'!X15</f>
        <v>5</v>
      </c>
      <c r="Y24" s="477">
        <f>'HK3'!AA15</f>
        <v>8</v>
      </c>
      <c r="Z24" s="477" t="e">
        <f>#REF!</f>
        <v>#REF!</v>
      </c>
      <c r="AA24" s="477" t="e">
        <f>#REF!</f>
        <v>#REF!</v>
      </c>
      <c r="AB24" s="477" t="e">
        <f>#REF!</f>
        <v>#REF!</v>
      </c>
      <c r="AC24" s="477" t="e">
        <f>#REF!</f>
        <v>#REF!</v>
      </c>
      <c r="AD24" s="477" t="e">
        <f>#REF!</f>
        <v>#REF!</v>
      </c>
      <c r="AE24" s="477" t="e">
        <f>#REF!</f>
        <v>#REF!</v>
      </c>
      <c r="AF24" s="477" t="e">
        <f>#REF!</f>
        <v>#REF!</v>
      </c>
      <c r="AG24" s="477" t="e">
        <f>#REF!</f>
        <v>#REF!</v>
      </c>
      <c r="AH24" s="477" t="e">
        <f>#REF!</f>
        <v>#REF!</v>
      </c>
      <c r="AI24" s="388" t="e">
        <f t="shared" si="0"/>
        <v>#REF!</v>
      </c>
      <c r="AJ24" s="317" t="e">
        <f t="shared" si="4"/>
        <v>#REF!</v>
      </c>
      <c r="AK24" s="261">
        <f t="shared" si="1"/>
        <v>0</v>
      </c>
      <c r="AL24" s="261">
        <f t="shared" si="2"/>
        <v>0</v>
      </c>
      <c r="AM24" s="261" t="e">
        <f t="shared" si="3"/>
        <v>#REF!</v>
      </c>
    </row>
    <row r="25" spans="1:39" s="318" customFormat="1" ht="23.25" customHeight="1">
      <c r="A25" s="246">
        <v>15</v>
      </c>
      <c r="B25" s="247" t="s">
        <v>110</v>
      </c>
      <c r="C25" s="248" t="s">
        <v>111</v>
      </c>
      <c r="D25" s="53" t="s">
        <v>270</v>
      </c>
      <c r="E25" s="246" t="s">
        <v>112</v>
      </c>
      <c r="F25" s="319" t="s">
        <v>2</v>
      </c>
      <c r="G25" s="475">
        <f>'HK1'!I16</f>
        <v>8</v>
      </c>
      <c r="H25" s="475">
        <f>'HK1'!L16</f>
        <v>5</v>
      </c>
      <c r="I25" s="475">
        <f>'HK1'!O16</f>
        <v>5</v>
      </c>
      <c r="J25" s="475">
        <f>'HK1'!R16</f>
        <v>5</v>
      </c>
      <c r="K25" s="476">
        <f>'HK1'!U16</f>
        <v>6</v>
      </c>
      <c r="L25" s="475">
        <f>'HK1'!X16</f>
        <v>8</v>
      </c>
      <c r="M25" s="475">
        <f>'HK2'!I16</f>
        <v>9</v>
      </c>
      <c r="N25" s="475">
        <f>'HK2'!L16</f>
        <v>5</v>
      </c>
      <c r="O25" s="475">
        <f>'HK2'!O16</f>
        <v>6</v>
      </c>
      <c r="P25" s="475">
        <f>'HK2'!R16</f>
        <v>0</v>
      </c>
      <c r="Q25" s="475">
        <f>'HK2'!U16</f>
        <v>5</v>
      </c>
      <c r="R25" s="475">
        <f>'HK2'!X16</f>
        <v>5</v>
      </c>
      <c r="S25" s="477">
        <f>'HK3'!I16</f>
        <v>9</v>
      </c>
      <c r="T25" s="477">
        <f>'HK3'!L16</f>
        <v>7</v>
      </c>
      <c r="U25" s="477">
        <f>'HK3'!O16</f>
        <v>6</v>
      </c>
      <c r="V25" s="477">
        <f>'HK3'!R16</f>
        <v>7</v>
      </c>
      <c r="W25" s="477">
        <f>'HK3'!U16</f>
        <v>7</v>
      </c>
      <c r="X25" s="477">
        <f>'HK3'!X16</f>
        <v>5</v>
      </c>
      <c r="Y25" s="477">
        <f>'HK3'!AA16</f>
        <v>7</v>
      </c>
      <c r="Z25" s="477" t="e">
        <f>#REF!</f>
        <v>#REF!</v>
      </c>
      <c r="AA25" s="477" t="e">
        <f>#REF!</f>
        <v>#REF!</v>
      </c>
      <c r="AB25" s="477" t="e">
        <f>#REF!</f>
        <v>#REF!</v>
      </c>
      <c r="AC25" s="477" t="e">
        <f>#REF!</f>
        <v>#REF!</v>
      </c>
      <c r="AD25" s="477" t="e">
        <f>#REF!</f>
        <v>#REF!</v>
      </c>
      <c r="AE25" s="477" t="e">
        <f>#REF!</f>
        <v>#REF!</v>
      </c>
      <c r="AF25" s="477" t="e">
        <f>#REF!</f>
        <v>#REF!</v>
      </c>
      <c r="AG25" s="477" t="e">
        <f>#REF!</f>
        <v>#REF!</v>
      </c>
      <c r="AH25" s="477" t="e">
        <f>#REF!</f>
        <v>#REF!</v>
      </c>
      <c r="AI25" s="388" t="e">
        <f t="shared" si="0"/>
        <v>#REF!</v>
      </c>
      <c r="AJ25" s="317" t="e">
        <f t="shared" si="4"/>
        <v>#REF!</v>
      </c>
      <c r="AK25" s="261">
        <f t="shared" si="1"/>
        <v>1</v>
      </c>
      <c r="AL25" s="261">
        <f t="shared" si="2"/>
        <v>5</v>
      </c>
      <c r="AM25" s="261" t="e">
        <f t="shared" si="3"/>
        <v>#REF!</v>
      </c>
    </row>
    <row r="26" spans="1:39" s="318" customFormat="1" ht="23.25" customHeight="1">
      <c r="A26" s="471">
        <v>16</v>
      </c>
      <c r="B26" s="247" t="s">
        <v>113</v>
      </c>
      <c r="C26" s="248" t="s">
        <v>111</v>
      </c>
      <c r="D26" s="98" t="s">
        <v>271</v>
      </c>
      <c r="E26" s="246" t="s">
        <v>63</v>
      </c>
      <c r="F26" s="319" t="s">
        <v>53</v>
      </c>
      <c r="G26" s="475">
        <f>'HK1'!I86</f>
        <v>6</v>
      </c>
      <c r="H26" s="475">
        <f>'HK1'!L86</f>
        <v>5</v>
      </c>
      <c r="I26" s="475">
        <f>'HK1'!O86</f>
        <v>4</v>
      </c>
      <c r="J26" s="475">
        <f>'HK1'!R86</f>
        <v>6</v>
      </c>
      <c r="K26" s="476">
        <f>'HK1'!U86</f>
        <v>5</v>
      </c>
      <c r="L26" s="475">
        <f>'HK1'!X86</f>
        <v>5</v>
      </c>
      <c r="M26" s="475">
        <f>'HK2'!I76</f>
        <v>8</v>
      </c>
      <c r="N26" s="475">
        <f>'HK2'!L76</f>
        <v>0</v>
      </c>
      <c r="O26" s="475">
        <f>'HK2'!O76</f>
        <v>5</v>
      </c>
      <c r="P26" s="475">
        <f>'HK2'!R76</f>
        <v>5</v>
      </c>
      <c r="Q26" s="475">
        <f>'HK2'!U76</f>
        <v>0</v>
      </c>
      <c r="R26" s="475">
        <f>'HK2'!X76</f>
        <v>0</v>
      </c>
      <c r="S26" s="477">
        <f>'HK3'!I82</f>
        <v>9</v>
      </c>
      <c r="T26" s="477">
        <f>'HK3'!L82</f>
        <v>7</v>
      </c>
      <c r="U26" s="477">
        <f>'HK3'!O82</f>
        <v>3</v>
      </c>
      <c r="V26" s="477">
        <f>'HK3'!R82</f>
        <v>0</v>
      </c>
      <c r="W26" s="477">
        <f>'HK3'!U82</f>
        <v>5</v>
      </c>
      <c r="X26" s="477">
        <f>'HK3'!X82</f>
        <v>4</v>
      </c>
      <c r="Y26" s="477">
        <f>'HK3'!AA82</f>
        <v>3</v>
      </c>
      <c r="Z26" s="477" t="e">
        <f>#REF!</f>
        <v>#REF!</v>
      </c>
      <c r="AA26" s="477" t="e">
        <f>#REF!</f>
        <v>#REF!</v>
      </c>
      <c r="AB26" s="477" t="e">
        <f>#REF!</f>
        <v>#REF!</v>
      </c>
      <c r="AC26" s="477" t="e">
        <f>#REF!</f>
        <v>#REF!</v>
      </c>
      <c r="AD26" s="477" t="e">
        <f>#REF!</f>
        <v>#REF!</v>
      </c>
      <c r="AE26" s="477" t="e">
        <f>#REF!</f>
        <v>#REF!</v>
      </c>
      <c r="AF26" s="477" t="e">
        <f>#REF!</f>
        <v>#REF!</v>
      </c>
      <c r="AG26" s="477" t="e">
        <f>#REF!</f>
        <v>#REF!</v>
      </c>
      <c r="AH26" s="477" t="e">
        <f>#REF!</f>
        <v>#REF!</v>
      </c>
      <c r="AI26" s="388" t="e">
        <f t="shared" si="0"/>
        <v>#REF!</v>
      </c>
      <c r="AJ26" s="317" t="e">
        <f t="shared" si="4"/>
        <v>#REF!</v>
      </c>
      <c r="AK26" s="261">
        <f t="shared" si="1"/>
        <v>8</v>
      </c>
      <c r="AL26" s="261">
        <f t="shared" si="2"/>
        <v>22</v>
      </c>
      <c r="AM26" s="261" t="e">
        <f t="shared" si="3"/>
        <v>#REF!</v>
      </c>
    </row>
    <row r="27" spans="1:39" s="318" customFormat="1" ht="23.25" customHeight="1">
      <c r="A27" s="246">
        <v>17</v>
      </c>
      <c r="B27" s="247" t="s">
        <v>104</v>
      </c>
      <c r="C27" s="248" t="s">
        <v>111</v>
      </c>
      <c r="D27" s="53" t="s">
        <v>272</v>
      </c>
      <c r="E27" s="246" t="s">
        <v>114</v>
      </c>
      <c r="F27" s="319" t="s">
        <v>67</v>
      </c>
      <c r="G27" s="475">
        <f>'HK1'!I17</f>
        <v>8</v>
      </c>
      <c r="H27" s="475">
        <f>'HK1'!L17</f>
        <v>5</v>
      </c>
      <c r="I27" s="475">
        <f>'HK1'!O17</f>
        <v>8</v>
      </c>
      <c r="J27" s="475">
        <f>'HK1'!R17</f>
        <v>9</v>
      </c>
      <c r="K27" s="476">
        <f>'HK1'!U17</f>
        <v>6</v>
      </c>
      <c r="L27" s="475">
        <f>'HK1'!X17</f>
        <v>8</v>
      </c>
      <c r="M27" s="475">
        <f>'HK2'!I17</f>
        <v>7</v>
      </c>
      <c r="N27" s="475">
        <f>'HK2'!L17</f>
        <v>7</v>
      </c>
      <c r="O27" s="475">
        <f>'HK2'!O17</f>
        <v>5</v>
      </c>
      <c r="P27" s="475">
        <f>'HK2'!R17</f>
        <v>5</v>
      </c>
      <c r="Q27" s="475">
        <f>'HK2'!U17</f>
        <v>7</v>
      </c>
      <c r="R27" s="475">
        <f>'HK2'!X17</f>
        <v>5</v>
      </c>
      <c r="S27" s="477">
        <f>'HK3'!I17</f>
        <v>9</v>
      </c>
      <c r="T27" s="477">
        <f>'HK3'!L17</f>
        <v>7</v>
      </c>
      <c r="U27" s="477">
        <f>'HK3'!O17</f>
        <v>6</v>
      </c>
      <c r="V27" s="477">
        <f>'HK3'!R17</f>
        <v>5</v>
      </c>
      <c r="W27" s="477">
        <f>'HK3'!U17</f>
        <v>7</v>
      </c>
      <c r="X27" s="477">
        <f>'HK3'!X17</f>
        <v>5</v>
      </c>
      <c r="Y27" s="477">
        <f>'HK3'!AA17</f>
        <v>1</v>
      </c>
      <c r="Z27" s="477" t="e">
        <f>#REF!</f>
        <v>#REF!</v>
      </c>
      <c r="AA27" s="477" t="e">
        <f>#REF!</f>
        <v>#REF!</v>
      </c>
      <c r="AB27" s="477" t="e">
        <f>#REF!</f>
        <v>#REF!</v>
      </c>
      <c r="AC27" s="477" t="e">
        <f>#REF!</f>
        <v>#REF!</v>
      </c>
      <c r="AD27" s="477" t="e">
        <f>#REF!</f>
        <v>#REF!</v>
      </c>
      <c r="AE27" s="477" t="e">
        <f>#REF!</f>
        <v>#REF!</v>
      </c>
      <c r="AF27" s="477" t="e">
        <f>#REF!</f>
        <v>#REF!</v>
      </c>
      <c r="AG27" s="477" t="e">
        <f>#REF!</f>
        <v>#REF!</v>
      </c>
      <c r="AH27" s="477" t="e">
        <f>#REF!</f>
        <v>#REF!</v>
      </c>
      <c r="AI27" s="388" t="e">
        <f t="shared" si="0"/>
        <v>#REF!</v>
      </c>
      <c r="AJ27" s="317" t="e">
        <f t="shared" si="4"/>
        <v>#REF!</v>
      </c>
      <c r="AK27" s="261">
        <f t="shared" si="1"/>
        <v>1</v>
      </c>
      <c r="AL27" s="261">
        <f t="shared" si="2"/>
        <v>0</v>
      </c>
      <c r="AM27" s="261" t="e">
        <f t="shared" si="3"/>
        <v>#REF!</v>
      </c>
    </row>
    <row r="28" spans="1:39" s="318" customFormat="1" ht="23.25" customHeight="1">
      <c r="A28" s="246">
        <v>18</v>
      </c>
      <c r="B28" s="247" t="s">
        <v>115</v>
      </c>
      <c r="C28" s="248" t="s">
        <v>116</v>
      </c>
      <c r="D28" s="53" t="s">
        <v>273</v>
      </c>
      <c r="E28" s="246" t="s">
        <v>117</v>
      </c>
      <c r="F28" s="319" t="s">
        <v>5</v>
      </c>
      <c r="G28" s="475">
        <f>'HK1'!I18</f>
        <v>6</v>
      </c>
      <c r="H28" s="475">
        <f>'HK1'!L18</f>
        <v>6</v>
      </c>
      <c r="I28" s="475">
        <f>'HK1'!O18</f>
        <v>5</v>
      </c>
      <c r="J28" s="475">
        <f>'HK1'!R18</f>
        <v>9</v>
      </c>
      <c r="K28" s="476">
        <f>'HK1'!U18</f>
        <v>5</v>
      </c>
      <c r="L28" s="475">
        <f>'HK1'!X18</f>
        <v>6</v>
      </c>
      <c r="M28" s="475">
        <f>'HK2'!I18</f>
        <v>6</v>
      </c>
      <c r="N28" s="475">
        <f>'HK2'!L18</f>
        <v>5</v>
      </c>
      <c r="O28" s="475">
        <f>'HK2'!O18</f>
        <v>6</v>
      </c>
      <c r="P28" s="475">
        <f>'HK2'!R18</f>
        <v>5</v>
      </c>
      <c r="Q28" s="475">
        <f>'HK2'!U18</f>
        <v>6</v>
      </c>
      <c r="R28" s="475">
        <f>'HK2'!X18</f>
        <v>7</v>
      </c>
      <c r="S28" s="477">
        <f>'HK3'!I18</f>
        <v>9</v>
      </c>
      <c r="T28" s="477">
        <f>'HK3'!L18</f>
        <v>7</v>
      </c>
      <c r="U28" s="477">
        <f>'HK3'!O18</f>
        <v>6</v>
      </c>
      <c r="V28" s="477">
        <f>'HK3'!R18</f>
        <v>7</v>
      </c>
      <c r="W28" s="477">
        <f>'HK3'!U18</f>
        <v>7</v>
      </c>
      <c r="X28" s="477">
        <f>'HK3'!X18</f>
        <v>5</v>
      </c>
      <c r="Y28" s="477">
        <f>'HK3'!AA18</f>
        <v>7</v>
      </c>
      <c r="Z28" s="477" t="e">
        <f>#REF!</f>
        <v>#REF!</v>
      </c>
      <c r="AA28" s="477" t="e">
        <f>#REF!</f>
        <v>#REF!</v>
      </c>
      <c r="AB28" s="477" t="e">
        <f>#REF!</f>
        <v>#REF!</v>
      </c>
      <c r="AC28" s="477" t="e">
        <f>#REF!</f>
        <v>#REF!</v>
      </c>
      <c r="AD28" s="477" t="e">
        <f>#REF!</f>
        <v>#REF!</v>
      </c>
      <c r="AE28" s="477" t="e">
        <f>#REF!</f>
        <v>#REF!</v>
      </c>
      <c r="AF28" s="477" t="e">
        <f>#REF!</f>
        <v>#REF!</v>
      </c>
      <c r="AG28" s="477" t="e">
        <f>#REF!</f>
        <v>#REF!</v>
      </c>
      <c r="AH28" s="477" t="e">
        <f>#REF!</f>
        <v>#REF!</v>
      </c>
      <c r="AI28" s="388" t="e">
        <f t="shared" si="0"/>
        <v>#REF!</v>
      </c>
      <c r="AJ28" s="317" t="e">
        <f t="shared" si="4"/>
        <v>#REF!</v>
      </c>
      <c r="AK28" s="261">
        <f t="shared" si="1"/>
        <v>0</v>
      </c>
      <c r="AL28" s="261">
        <f t="shared" si="2"/>
        <v>0</v>
      </c>
      <c r="AM28" s="261" t="e">
        <f t="shared" si="3"/>
        <v>#REF!</v>
      </c>
    </row>
    <row r="29" spans="1:39" s="318" customFormat="1" ht="23.25" customHeight="1">
      <c r="A29" s="471">
        <v>19</v>
      </c>
      <c r="B29" s="247" t="s">
        <v>118</v>
      </c>
      <c r="C29" s="248" t="s">
        <v>119</v>
      </c>
      <c r="D29" s="98" t="s">
        <v>274</v>
      </c>
      <c r="E29" s="246" t="s">
        <v>120</v>
      </c>
      <c r="F29" s="319" t="s">
        <v>121</v>
      </c>
      <c r="G29" s="475">
        <f>'HK1'!I87</f>
        <v>8</v>
      </c>
      <c r="H29" s="475">
        <f>'HK1'!L87</f>
        <v>6</v>
      </c>
      <c r="I29" s="475">
        <f>'HK1'!O87</f>
        <v>4</v>
      </c>
      <c r="J29" s="475">
        <f>'HK1'!R87</f>
        <v>2</v>
      </c>
      <c r="K29" s="476">
        <f>'HK1'!U87</f>
        <v>5</v>
      </c>
      <c r="L29" s="475">
        <f>'HK1'!X87</f>
        <v>6</v>
      </c>
      <c r="M29" s="475">
        <f>'HK2'!I77</f>
        <v>5</v>
      </c>
      <c r="N29" s="475">
        <f>'HK2'!L77</f>
        <v>2</v>
      </c>
      <c r="O29" s="475">
        <f>'HK2'!O77</f>
        <v>0</v>
      </c>
      <c r="P29" s="475">
        <f>'HK2'!R77</f>
        <v>0</v>
      </c>
      <c r="Q29" s="475">
        <f>'HK2'!U77</f>
        <v>0</v>
      </c>
      <c r="R29" s="475">
        <f>'HK2'!X77</f>
        <v>0</v>
      </c>
      <c r="S29" s="477" t="e">
        <f>'HK3'!#REF!</f>
        <v>#REF!</v>
      </c>
      <c r="T29" s="477" t="e">
        <f>'HK3'!#REF!</f>
        <v>#REF!</v>
      </c>
      <c r="U29" s="477" t="e">
        <f>'HK3'!#REF!</f>
        <v>#REF!</v>
      </c>
      <c r="V29" s="477" t="e">
        <f>'HK3'!#REF!</f>
        <v>#REF!</v>
      </c>
      <c r="W29" s="477" t="e">
        <f>'HK3'!#REF!</f>
        <v>#REF!</v>
      </c>
      <c r="X29" s="477" t="e">
        <f>'HK3'!#REF!</f>
        <v>#REF!</v>
      </c>
      <c r="Y29" s="477" t="e">
        <f>'HK3'!#REF!</f>
        <v>#REF!</v>
      </c>
      <c r="Z29" s="477" t="e">
        <f>#REF!</f>
        <v>#REF!</v>
      </c>
      <c r="AA29" s="477" t="e">
        <f>#REF!</f>
        <v>#REF!</v>
      </c>
      <c r="AB29" s="477" t="e">
        <f>#REF!</f>
        <v>#REF!</v>
      </c>
      <c r="AC29" s="477" t="e">
        <f>#REF!</f>
        <v>#REF!</v>
      </c>
      <c r="AD29" s="477" t="e">
        <f>#REF!</f>
        <v>#REF!</v>
      </c>
      <c r="AE29" s="477" t="e">
        <f>#REF!</f>
        <v>#REF!</v>
      </c>
      <c r="AF29" s="477" t="e">
        <f>#REF!</f>
        <v>#REF!</v>
      </c>
      <c r="AG29" s="477" t="e">
        <f>#REF!</f>
        <v>#REF!</v>
      </c>
      <c r="AH29" s="477" t="e">
        <f>#REF!</f>
        <v>#REF!</v>
      </c>
      <c r="AI29" s="388" t="e">
        <f t="shared" si="0"/>
        <v>#REF!</v>
      </c>
      <c r="AJ29" s="317" t="e">
        <f t="shared" si="4"/>
        <v>#REF!</v>
      </c>
      <c r="AK29" s="261">
        <f t="shared" si="1"/>
        <v>7</v>
      </c>
      <c r="AL29" s="261">
        <f t="shared" si="2"/>
        <v>25</v>
      </c>
      <c r="AM29" s="261" t="e">
        <f t="shared" si="3"/>
        <v>#REF!</v>
      </c>
    </row>
    <row r="30" spans="1:39" s="318" customFormat="1" ht="23.25" customHeight="1">
      <c r="A30" s="246">
        <v>20</v>
      </c>
      <c r="B30" s="247" t="s">
        <v>122</v>
      </c>
      <c r="C30" s="248" t="s">
        <v>123</v>
      </c>
      <c r="D30" s="53" t="s">
        <v>275</v>
      </c>
      <c r="E30" s="246" t="s">
        <v>124</v>
      </c>
      <c r="F30" s="319" t="s">
        <v>3</v>
      </c>
      <c r="G30" s="475">
        <f>'HK1'!I19</f>
        <v>5</v>
      </c>
      <c r="H30" s="475">
        <f>'HK1'!L19</f>
        <v>6</v>
      </c>
      <c r="I30" s="475">
        <f>'HK1'!O19</f>
        <v>7</v>
      </c>
      <c r="J30" s="475">
        <f>'HK1'!R19</f>
        <v>6</v>
      </c>
      <c r="K30" s="476">
        <f>'HK1'!U19</f>
        <v>5</v>
      </c>
      <c r="L30" s="475">
        <f>'HK1'!X19</f>
        <v>7</v>
      </c>
      <c r="M30" s="475">
        <f>'HK2'!I19</f>
        <v>8</v>
      </c>
      <c r="N30" s="475">
        <f>'HK2'!L19</f>
        <v>6</v>
      </c>
      <c r="O30" s="475">
        <f>'HK2'!O19</f>
        <v>6</v>
      </c>
      <c r="P30" s="475">
        <f>'HK2'!R19</f>
        <v>6</v>
      </c>
      <c r="Q30" s="475">
        <f>'HK2'!U19</f>
        <v>6</v>
      </c>
      <c r="R30" s="475">
        <f>'HK2'!X19</f>
        <v>8</v>
      </c>
      <c r="S30" s="477">
        <f>'HK3'!I19</f>
        <v>9</v>
      </c>
      <c r="T30" s="477">
        <f>'HK3'!L19</f>
        <v>7</v>
      </c>
      <c r="U30" s="477">
        <f>'HK3'!O19</f>
        <v>6</v>
      </c>
      <c r="V30" s="477">
        <f>'HK3'!R19</f>
        <v>6</v>
      </c>
      <c r="W30" s="477">
        <f>'HK3'!U19</f>
        <v>6</v>
      </c>
      <c r="X30" s="477">
        <f>'HK3'!X19</f>
        <v>5</v>
      </c>
      <c r="Y30" s="477">
        <f>'HK3'!AA19</f>
        <v>5</v>
      </c>
      <c r="Z30" s="477" t="e">
        <f>#REF!</f>
        <v>#REF!</v>
      </c>
      <c r="AA30" s="477" t="e">
        <f>#REF!</f>
        <v>#REF!</v>
      </c>
      <c r="AB30" s="477" t="e">
        <f>#REF!</f>
        <v>#REF!</v>
      </c>
      <c r="AC30" s="477" t="e">
        <f>#REF!</f>
        <v>#REF!</v>
      </c>
      <c r="AD30" s="477" t="e">
        <f>#REF!</f>
        <v>#REF!</v>
      </c>
      <c r="AE30" s="477" t="e">
        <f>#REF!</f>
        <v>#REF!</v>
      </c>
      <c r="AF30" s="477" t="e">
        <f>#REF!</f>
        <v>#REF!</v>
      </c>
      <c r="AG30" s="477" t="e">
        <f>#REF!</f>
        <v>#REF!</v>
      </c>
      <c r="AH30" s="477" t="e">
        <f>#REF!</f>
        <v>#REF!</v>
      </c>
      <c r="AI30" s="388" t="e">
        <f t="shared" si="0"/>
        <v>#REF!</v>
      </c>
      <c r="AJ30" s="317" t="e">
        <f t="shared" si="4"/>
        <v>#REF!</v>
      </c>
      <c r="AK30" s="261">
        <f t="shared" si="1"/>
        <v>0</v>
      </c>
      <c r="AL30" s="261">
        <f t="shared" si="2"/>
        <v>0</v>
      </c>
      <c r="AM30" s="261" t="e">
        <f t="shared" si="3"/>
        <v>#REF!</v>
      </c>
    </row>
    <row r="31" spans="1:39" s="318" customFormat="1" ht="23.25" customHeight="1">
      <c r="A31" s="246">
        <v>21</v>
      </c>
      <c r="B31" s="247" t="s">
        <v>125</v>
      </c>
      <c r="C31" s="248" t="s">
        <v>123</v>
      </c>
      <c r="D31" s="98" t="s">
        <v>276</v>
      </c>
      <c r="E31" s="246" t="s">
        <v>72</v>
      </c>
      <c r="F31" s="319" t="s">
        <v>53</v>
      </c>
      <c r="G31" s="475">
        <f>'HK1'!I88</f>
        <v>3</v>
      </c>
      <c r="H31" s="475">
        <f>'HK1'!L88</f>
        <v>2</v>
      </c>
      <c r="I31" s="475">
        <f>'HK1'!O88</f>
        <v>4</v>
      </c>
      <c r="J31" s="475">
        <f>'HK1'!R88</f>
        <v>3</v>
      </c>
      <c r="K31" s="476">
        <f>'HK1'!U88</f>
        <v>5</v>
      </c>
      <c r="L31" s="475">
        <f>'HK1'!X88</f>
        <v>5</v>
      </c>
      <c r="M31" s="475">
        <f>'HK2'!I78</f>
        <v>0</v>
      </c>
      <c r="N31" s="475">
        <f>'HK2'!L78</f>
        <v>0</v>
      </c>
      <c r="O31" s="475">
        <f>'HK2'!O78</f>
        <v>1</v>
      </c>
      <c r="P31" s="475">
        <f>'HK2'!R78</f>
        <v>0</v>
      </c>
      <c r="Q31" s="475">
        <f>'HK2'!U78</f>
        <v>0</v>
      </c>
      <c r="R31" s="475">
        <f>'HK2'!X78</f>
        <v>0</v>
      </c>
      <c r="S31" s="477" t="e">
        <f>'HK3'!#REF!</f>
        <v>#REF!</v>
      </c>
      <c r="T31" s="477" t="e">
        <f>'HK3'!#REF!</f>
        <v>#REF!</v>
      </c>
      <c r="U31" s="477" t="e">
        <f>'HK3'!#REF!</f>
        <v>#REF!</v>
      </c>
      <c r="V31" s="477" t="e">
        <f>'HK3'!#REF!</f>
        <v>#REF!</v>
      </c>
      <c r="W31" s="477" t="e">
        <f>'HK3'!#REF!</f>
        <v>#REF!</v>
      </c>
      <c r="X31" s="477" t="e">
        <f>'HK3'!#REF!</f>
        <v>#REF!</v>
      </c>
      <c r="Y31" s="477" t="e">
        <f>'HK3'!#REF!</f>
        <v>#REF!</v>
      </c>
      <c r="Z31" s="477" t="e">
        <f>#REF!</f>
        <v>#REF!</v>
      </c>
      <c r="AA31" s="477" t="e">
        <f>#REF!</f>
        <v>#REF!</v>
      </c>
      <c r="AB31" s="477" t="e">
        <f>#REF!</f>
        <v>#REF!</v>
      </c>
      <c r="AC31" s="477" t="e">
        <f>#REF!</f>
        <v>#REF!</v>
      </c>
      <c r="AD31" s="477" t="e">
        <f>#REF!</f>
        <v>#REF!</v>
      </c>
      <c r="AE31" s="477" t="e">
        <f>#REF!</f>
        <v>#REF!</v>
      </c>
      <c r="AF31" s="477" t="e">
        <f>#REF!</f>
        <v>#REF!</v>
      </c>
      <c r="AG31" s="477" t="e">
        <f>#REF!</f>
        <v>#REF!</v>
      </c>
      <c r="AH31" s="477" t="e">
        <f>#REF!</f>
        <v>#REF!</v>
      </c>
      <c r="AI31" s="388" t="e">
        <f t="shared" si="0"/>
        <v>#REF!</v>
      </c>
      <c r="AJ31" s="317" t="e">
        <f t="shared" si="4"/>
        <v>#REF!</v>
      </c>
      <c r="AK31" s="261">
        <f t="shared" si="1"/>
        <v>10</v>
      </c>
      <c r="AL31" s="261">
        <f t="shared" si="2"/>
        <v>38</v>
      </c>
      <c r="AM31" s="261" t="e">
        <f t="shared" si="3"/>
        <v>#REF!</v>
      </c>
    </row>
    <row r="32" spans="1:39" s="318" customFormat="1" ht="23.25" customHeight="1">
      <c r="A32" s="471">
        <v>22</v>
      </c>
      <c r="B32" s="247" t="s">
        <v>126</v>
      </c>
      <c r="C32" s="248" t="s">
        <v>49</v>
      </c>
      <c r="D32" s="98" t="s">
        <v>277</v>
      </c>
      <c r="E32" s="246" t="s">
        <v>127</v>
      </c>
      <c r="F32" s="319"/>
      <c r="G32" s="475">
        <f>'HK1'!I89</f>
        <v>0</v>
      </c>
      <c r="H32" s="475">
        <f>'HK1'!L89</f>
        <v>0</v>
      </c>
      <c r="I32" s="475">
        <f>'HK1'!O89</f>
        <v>0</v>
      </c>
      <c r="J32" s="475">
        <f>'HK1'!R89</f>
        <v>0</v>
      </c>
      <c r="K32" s="476">
        <f>'HK1'!U89</f>
        <v>0</v>
      </c>
      <c r="L32" s="475">
        <f>'HK1'!X89</f>
        <v>0</v>
      </c>
      <c r="M32" s="475">
        <f>'HK2'!I79</f>
        <v>0</v>
      </c>
      <c r="N32" s="475">
        <f>'HK2'!L79</f>
        <v>0</v>
      </c>
      <c r="O32" s="475">
        <f>'HK2'!O79</f>
        <v>0</v>
      </c>
      <c r="P32" s="475">
        <f>'HK2'!R79</f>
        <v>0</v>
      </c>
      <c r="Q32" s="475">
        <f>'HK2'!U79</f>
        <v>0</v>
      </c>
      <c r="R32" s="475">
        <f>'HK2'!X79</f>
        <v>0</v>
      </c>
      <c r="S32" s="477" t="e">
        <f>'HK3'!#REF!</f>
        <v>#REF!</v>
      </c>
      <c r="T32" s="477" t="e">
        <f>'HK3'!#REF!</f>
        <v>#REF!</v>
      </c>
      <c r="U32" s="477" t="e">
        <f>'HK3'!#REF!</f>
        <v>#REF!</v>
      </c>
      <c r="V32" s="477" t="e">
        <f>'HK3'!#REF!</f>
        <v>#REF!</v>
      </c>
      <c r="W32" s="477" t="e">
        <f>'HK3'!#REF!</f>
        <v>#REF!</v>
      </c>
      <c r="X32" s="477" t="e">
        <f>'HK3'!#REF!</f>
        <v>#REF!</v>
      </c>
      <c r="Y32" s="477" t="e">
        <f>'HK3'!#REF!</f>
        <v>#REF!</v>
      </c>
      <c r="Z32" s="477" t="e">
        <f>#REF!</f>
        <v>#REF!</v>
      </c>
      <c r="AA32" s="477" t="e">
        <f>#REF!</f>
        <v>#REF!</v>
      </c>
      <c r="AB32" s="477" t="e">
        <f>#REF!</f>
        <v>#REF!</v>
      </c>
      <c r="AC32" s="477" t="e">
        <f>#REF!</f>
        <v>#REF!</v>
      </c>
      <c r="AD32" s="477" t="e">
        <f>#REF!</f>
        <v>#REF!</v>
      </c>
      <c r="AE32" s="477" t="e">
        <f>#REF!</f>
        <v>#REF!</v>
      </c>
      <c r="AF32" s="477" t="e">
        <f>#REF!</f>
        <v>#REF!</v>
      </c>
      <c r="AG32" s="477" t="e">
        <f>#REF!</f>
        <v>#REF!</v>
      </c>
      <c r="AH32" s="477" t="e">
        <f>#REF!</f>
        <v>#REF!</v>
      </c>
      <c r="AI32" s="388" t="e">
        <f t="shared" si="0"/>
        <v>#REF!</v>
      </c>
      <c r="AJ32" s="317" t="e">
        <f t="shared" si="4"/>
        <v>#REF!</v>
      </c>
      <c r="AK32" s="261">
        <f t="shared" si="1"/>
        <v>12</v>
      </c>
      <c r="AL32" s="261">
        <f t="shared" si="2"/>
        <v>42</v>
      </c>
      <c r="AM32" s="261" t="e">
        <f t="shared" si="3"/>
        <v>#REF!</v>
      </c>
    </row>
    <row r="33" spans="1:39" s="318" customFormat="1" ht="23.25" customHeight="1">
      <c r="A33" s="246">
        <v>23</v>
      </c>
      <c r="B33" s="247" t="s">
        <v>128</v>
      </c>
      <c r="C33" s="248" t="s">
        <v>49</v>
      </c>
      <c r="D33" s="53" t="s">
        <v>278</v>
      </c>
      <c r="E33" s="246" t="s">
        <v>129</v>
      </c>
      <c r="F33" s="319" t="s">
        <v>86</v>
      </c>
      <c r="G33" s="475">
        <f>'HK1'!I20</f>
        <v>9</v>
      </c>
      <c r="H33" s="475">
        <f>'HK1'!L20</f>
        <v>6</v>
      </c>
      <c r="I33" s="475">
        <f>'HK1'!O20</f>
        <v>6</v>
      </c>
      <c r="J33" s="475">
        <f>'HK1'!R20</f>
        <v>9</v>
      </c>
      <c r="K33" s="476">
        <f>'HK1'!U20</f>
        <v>6</v>
      </c>
      <c r="L33" s="475">
        <f>'HK1'!X20</f>
        <v>7</v>
      </c>
      <c r="M33" s="475">
        <f>'HK2'!I20</f>
        <v>8</v>
      </c>
      <c r="N33" s="475">
        <f>'HK2'!L20</f>
        <v>7</v>
      </c>
      <c r="O33" s="475">
        <f>'HK2'!O20</f>
        <v>8</v>
      </c>
      <c r="P33" s="475">
        <f>'HK2'!R20</f>
        <v>6</v>
      </c>
      <c r="Q33" s="475">
        <f>'HK2'!U20</f>
        <v>7</v>
      </c>
      <c r="R33" s="475">
        <f>'HK2'!X20</f>
        <v>8</v>
      </c>
      <c r="S33" s="477">
        <f>'HK3'!I20</f>
        <v>9</v>
      </c>
      <c r="T33" s="477">
        <f>'HK3'!L20</f>
        <v>8</v>
      </c>
      <c r="U33" s="477">
        <f>'HK3'!O20</f>
        <v>7</v>
      </c>
      <c r="V33" s="477">
        <f>'HK3'!R20</f>
        <v>7</v>
      </c>
      <c r="W33" s="477">
        <f>'HK3'!U20</f>
        <v>9</v>
      </c>
      <c r="X33" s="477">
        <f>'HK3'!X20</f>
        <v>6</v>
      </c>
      <c r="Y33" s="477">
        <f>'HK3'!AA20</f>
        <v>7</v>
      </c>
      <c r="Z33" s="477" t="e">
        <f>#REF!</f>
        <v>#REF!</v>
      </c>
      <c r="AA33" s="477" t="e">
        <f>#REF!</f>
        <v>#REF!</v>
      </c>
      <c r="AB33" s="477" t="e">
        <f>#REF!</f>
        <v>#REF!</v>
      </c>
      <c r="AC33" s="477" t="e">
        <f>#REF!</f>
        <v>#REF!</v>
      </c>
      <c r="AD33" s="477" t="e">
        <f>#REF!</f>
        <v>#REF!</v>
      </c>
      <c r="AE33" s="477" t="e">
        <f>#REF!</f>
        <v>#REF!</v>
      </c>
      <c r="AF33" s="477" t="e">
        <f>#REF!</f>
        <v>#REF!</v>
      </c>
      <c r="AG33" s="477" t="e">
        <f>#REF!</f>
        <v>#REF!</v>
      </c>
      <c r="AH33" s="477" t="e">
        <f>#REF!</f>
        <v>#REF!</v>
      </c>
      <c r="AI33" s="388" t="e">
        <f t="shared" si="0"/>
        <v>#REF!</v>
      </c>
      <c r="AJ33" s="317" t="e">
        <f t="shared" si="4"/>
        <v>#REF!</v>
      </c>
      <c r="AK33" s="261">
        <f t="shared" si="1"/>
        <v>0</v>
      </c>
      <c r="AL33" s="261">
        <f t="shared" si="2"/>
        <v>0</v>
      </c>
      <c r="AM33" s="261" t="e">
        <f t="shared" si="3"/>
        <v>#REF!</v>
      </c>
    </row>
    <row r="34" spans="1:39" s="318" customFormat="1" ht="23.25" customHeight="1">
      <c r="A34" s="246">
        <v>24</v>
      </c>
      <c r="B34" s="247" t="s">
        <v>130</v>
      </c>
      <c r="C34" s="248" t="s">
        <v>131</v>
      </c>
      <c r="D34" s="53" t="s">
        <v>279</v>
      </c>
      <c r="E34" s="246" t="s">
        <v>132</v>
      </c>
      <c r="F34" s="319" t="s">
        <v>22</v>
      </c>
      <c r="G34" s="475">
        <f>'HK1'!I21</f>
        <v>7</v>
      </c>
      <c r="H34" s="475">
        <f>'HK1'!L21</f>
        <v>6</v>
      </c>
      <c r="I34" s="475">
        <f>'HK1'!O21</f>
        <v>6</v>
      </c>
      <c r="J34" s="475">
        <f>'HK1'!R21</f>
        <v>9</v>
      </c>
      <c r="K34" s="476">
        <f>'HK1'!U21</f>
        <v>5</v>
      </c>
      <c r="L34" s="475">
        <f>'HK1'!X21</f>
        <v>8</v>
      </c>
      <c r="M34" s="475">
        <f>'HK2'!I21</f>
        <v>9</v>
      </c>
      <c r="N34" s="475">
        <f>'HK2'!L21</f>
        <v>4</v>
      </c>
      <c r="O34" s="475">
        <f>'HK2'!O21</f>
        <v>6</v>
      </c>
      <c r="P34" s="475">
        <f>'HK2'!R21</f>
        <v>4</v>
      </c>
      <c r="Q34" s="475">
        <f>'HK2'!U21</f>
        <v>6</v>
      </c>
      <c r="R34" s="475">
        <f>'HK2'!X21</f>
        <v>6</v>
      </c>
      <c r="S34" s="477">
        <f>'HK3'!I21</f>
        <v>9</v>
      </c>
      <c r="T34" s="477">
        <f>'HK3'!L21</f>
        <v>7</v>
      </c>
      <c r="U34" s="477">
        <f>'HK3'!O21</f>
        <v>7</v>
      </c>
      <c r="V34" s="477">
        <f>'HK3'!R21</f>
        <v>7</v>
      </c>
      <c r="W34" s="477">
        <f>'HK3'!U21</f>
        <v>7</v>
      </c>
      <c r="X34" s="477">
        <f>'HK3'!X21</f>
        <v>5</v>
      </c>
      <c r="Y34" s="477">
        <f>'HK3'!AA21</f>
        <v>3</v>
      </c>
      <c r="Z34" s="477" t="e">
        <f>#REF!</f>
        <v>#REF!</v>
      </c>
      <c r="AA34" s="477" t="e">
        <f>#REF!</f>
        <v>#REF!</v>
      </c>
      <c r="AB34" s="477" t="e">
        <f>#REF!</f>
        <v>#REF!</v>
      </c>
      <c r="AC34" s="477" t="e">
        <f>#REF!</f>
        <v>#REF!</v>
      </c>
      <c r="AD34" s="477" t="e">
        <f>#REF!</f>
        <v>#REF!</v>
      </c>
      <c r="AE34" s="477" t="e">
        <f>#REF!</f>
        <v>#REF!</v>
      </c>
      <c r="AF34" s="477" t="e">
        <f>#REF!</f>
        <v>#REF!</v>
      </c>
      <c r="AG34" s="477" t="e">
        <f>#REF!</f>
        <v>#REF!</v>
      </c>
      <c r="AH34" s="477" t="e">
        <f>#REF!</f>
        <v>#REF!</v>
      </c>
      <c r="AI34" s="388" t="e">
        <f t="shared" si="0"/>
        <v>#REF!</v>
      </c>
      <c r="AJ34" s="317" t="e">
        <f t="shared" si="4"/>
        <v>#REF!</v>
      </c>
      <c r="AK34" s="261">
        <f t="shared" si="1"/>
        <v>3</v>
      </c>
      <c r="AL34" s="261">
        <f t="shared" si="2"/>
        <v>9</v>
      </c>
      <c r="AM34" s="261" t="e">
        <f t="shared" si="3"/>
        <v>#REF!</v>
      </c>
    </row>
    <row r="35" spans="1:39" s="318" customFormat="1" ht="23.25" customHeight="1">
      <c r="A35" s="471">
        <v>25</v>
      </c>
      <c r="B35" s="247" t="s">
        <v>133</v>
      </c>
      <c r="C35" s="248" t="s">
        <v>134</v>
      </c>
      <c r="D35" s="53" t="s">
        <v>280</v>
      </c>
      <c r="E35" s="246" t="s">
        <v>135</v>
      </c>
      <c r="F35" s="319" t="s">
        <v>26</v>
      </c>
      <c r="G35" s="475">
        <f>'HK1'!I22</f>
        <v>10</v>
      </c>
      <c r="H35" s="475">
        <f>'HK1'!L22</f>
        <v>5</v>
      </c>
      <c r="I35" s="475">
        <f>'HK1'!O22</f>
        <v>6</v>
      </c>
      <c r="J35" s="475">
        <f>'HK1'!R22</f>
        <v>6</v>
      </c>
      <c r="K35" s="476">
        <f>'HK1'!U22</f>
        <v>5</v>
      </c>
      <c r="L35" s="475">
        <f>'HK1'!X22</f>
        <v>7</v>
      </c>
      <c r="M35" s="475">
        <f>'HK2'!I22</f>
        <v>9</v>
      </c>
      <c r="N35" s="475">
        <f>'HK2'!L22</f>
        <v>5</v>
      </c>
      <c r="O35" s="475">
        <f>'HK2'!O22</f>
        <v>5</v>
      </c>
      <c r="P35" s="475">
        <f>'HK2'!R22</f>
        <v>6</v>
      </c>
      <c r="Q35" s="475">
        <f>'HK2'!U22</f>
        <v>6</v>
      </c>
      <c r="R35" s="475">
        <f>'HK2'!X22</f>
        <v>10</v>
      </c>
      <c r="S35" s="477">
        <f>'HK3'!I22</f>
        <v>8</v>
      </c>
      <c r="T35" s="477">
        <f>'HK3'!L22</f>
        <v>6</v>
      </c>
      <c r="U35" s="477">
        <f>'HK3'!O22</f>
        <v>7</v>
      </c>
      <c r="V35" s="477">
        <f>'HK3'!R22</f>
        <v>5</v>
      </c>
      <c r="W35" s="477">
        <f>'HK3'!U22</f>
        <v>6</v>
      </c>
      <c r="X35" s="477">
        <f>'HK3'!X22</f>
        <v>5</v>
      </c>
      <c r="Y35" s="477">
        <f>'HK3'!AA22</f>
        <v>3</v>
      </c>
      <c r="Z35" s="477" t="e">
        <f>#REF!</f>
        <v>#REF!</v>
      </c>
      <c r="AA35" s="477" t="e">
        <f>#REF!</f>
        <v>#REF!</v>
      </c>
      <c r="AB35" s="477" t="e">
        <f>#REF!</f>
        <v>#REF!</v>
      </c>
      <c r="AC35" s="477" t="e">
        <f>#REF!</f>
        <v>#REF!</v>
      </c>
      <c r="AD35" s="477" t="e">
        <f>#REF!</f>
        <v>#REF!</v>
      </c>
      <c r="AE35" s="477" t="e">
        <f>#REF!</f>
        <v>#REF!</v>
      </c>
      <c r="AF35" s="477" t="e">
        <f>#REF!</f>
        <v>#REF!</v>
      </c>
      <c r="AG35" s="477" t="e">
        <f>#REF!</f>
        <v>#REF!</v>
      </c>
      <c r="AH35" s="477" t="e">
        <f>#REF!</f>
        <v>#REF!</v>
      </c>
      <c r="AI35" s="388" t="e">
        <f t="shared" si="0"/>
        <v>#REF!</v>
      </c>
      <c r="AJ35" s="317" t="e">
        <f t="shared" si="4"/>
        <v>#REF!</v>
      </c>
      <c r="AK35" s="261">
        <f t="shared" si="1"/>
        <v>1</v>
      </c>
      <c r="AL35" s="261">
        <f t="shared" si="2"/>
        <v>0</v>
      </c>
      <c r="AM35" s="261" t="e">
        <f t="shared" si="3"/>
        <v>#REF!</v>
      </c>
    </row>
    <row r="36" spans="1:39" s="318" customFormat="1" ht="23.25" customHeight="1">
      <c r="A36" s="246">
        <v>26</v>
      </c>
      <c r="B36" s="247" t="s">
        <v>136</v>
      </c>
      <c r="C36" s="248" t="s">
        <v>134</v>
      </c>
      <c r="D36" s="53" t="s">
        <v>281</v>
      </c>
      <c r="E36" s="246" t="s">
        <v>137</v>
      </c>
      <c r="F36" s="319" t="s">
        <v>2</v>
      </c>
      <c r="G36" s="475">
        <f>'HK1'!I23</f>
        <v>10</v>
      </c>
      <c r="H36" s="475">
        <f>'HK1'!L23</f>
        <v>6</v>
      </c>
      <c r="I36" s="475">
        <f>'HK1'!O23</f>
        <v>8</v>
      </c>
      <c r="J36" s="475">
        <f>'HK1'!R23</f>
        <v>5</v>
      </c>
      <c r="K36" s="476">
        <f>'HK1'!U23</f>
        <v>8</v>
      </c>
      <c r="L36" s="475">
        <f>'HK1'!X23</f>
        <v>7</v>
      </c>
      <c r="M36" s="475">
        <f>'HK2'!I23</f>
        <v>8</v>
      </c>
      <c r="N36" s="475">
        <f>'HK2'!L23</f>
        <v>5</v>
      </c>
      <c r="O36" s="475">
        <f>'HK2'!O23</f>
        <v>7</v>
      </c>
      <c r="P36" s="475">
        <f>'HK2'!R23</f>
        <v>5</v>
      </c>
      <c r="Q36" s="475">
        <f>'HK2'!U23</f>
        <v>8</v>
      </c>
      <c r="R36" s="475">
        <f>'HK2'!X23</f>
        <v>7</v>
      </c>
      <c r="S36" s="477">
        <f>'HK3'!I23</f>
        <v>9</v>
      </c>
      <c r="T36" s="477">
        <f>'HK3'!L23</f>
        <v>7</v>
      </c>
      <c r="U36" s="477">
        <f>'HK3'!O23</f>
        <v>6</v>
      </c>
      <c r="V36" s="477">
        <f>'HK3'!R23</f>
        <v>7</v>
      </c>
      <c r="W36" s="477">
        <f>'HK3'!U23</f>
        <v>7</v>
      </c>
      <c r="X36" s="477">
        <f>'HK3'!X23</f>
        <v>6</v>
      </c>
      <c r="Y36" s="477">
        <f>'HK3'!AA23</f>
        <v>3</v>
      </c>
      <c r="Z36" s="477" t="e">
        <f>#REF!</f>
        <v>#REF!</v>
      </c>
      <c r="AA36" s="477" t="e">
        <f>#REF!</f>
        <v>#REF!</v>
      </c>
      <c r="AB36" s="477" t="e">
        <f>#REF!</f>
        <v>#REF!</v>
      </c>
      <c r="AC36" s="477" t="e">
        <f>#REF!</f>
        <v>#REF!</v>
      </c>
      <c r="AD36" s="477" t="e">
        <f>#REF!</f>
        <v>#REF!</v>
      </c>
      <c r="AE36" s="477" t="e">
        <f>#REF!</f>
        <v>#REF!</v>
      </c>
      <c r="AF36" s="477" t="e">
        <f>#REF!</f>
        <v>#REF!</v>
      </c>
      <c r="AG36" s="477" t="e">
        <f>#REF!</f>
        <v>#REF!</v>
      </c>
      <c r="AH36" s="477" t="e">
        <f>#REF!</f>
        <v>#REF!</v>
      </c>
      <c r="AI36" s="388" t="e">
        <f t="shared" si="0"/>
        <v>#REF!</v>
      </c>
      <c r="AJ36" s="317" t="e">
        <f t="shared" si="4"/>
        <v>#REF!</v>
      </c>
      <c r="AK36" s="261">
        <f t="shared" si="1"/>
        <v>1</v>
      </c>
      <c r="AL36" s="261">
        <f t="shared" si="2"/>
        <v>0</v>
      </c>
      <c r="AM36" s="261" t="e">
        <f t="shared" si="3"/>
        <v>#REF!</v>
      </c>
    </row>
    <row r="37" spans="1:39" s="318" customFormat="1" ht="23.25" customHeight="1">
      <c r="A37" s="246">
        <v>27</v>
      </c>
      <c r="B37" s="247" t="s">
        <v>138</v>
      </c>
      <c r="C37" s="248" t="s">
        <v>139</v>
      </c>
      <c r="D37" s="53" t="s">
        <v>282</v>
      </c>
      <c r="E37" s="246" t="s">
        <v>140</v>
      </c>
      <c r="F37" s="319" t="s">
        <v>20</v>
      </c>
      <c r="G37" s="475">
        <f>'HK1'!I24</f>
        <v>5</v>
      </c>
      <c r="H37" s="475">
        <f>'HK1'!L24</f>
        <v>6</v>
      </c>
      <c r="I37" s="475">
        <f>'HK1'!O24</f>
        <v>8</v>
      </c>
      <c r="J37" s="475">
        <f>'HK1'!R24</f>
        <v>10</v>
      </c>
      <c r="K37" s="476">
        <f>'HK1'!U24</f>
        <v>7</v>
      </c>
      <c r="L37" s="475">
        <f>'HK1'!X24</f>
        <v>8</v>
      </c>
      <c r="M37" s="475">
        <f>'HK2'!I24</f>
        <v>9</v>
      </c>
      <c r="N37" s="475">
        <f>'HK2'!L24</f>
        <v>5</v>
      </c>
      <c r="O37" s="475">
        <f>'HK2'!O24</f>
        <v>7</v>
      </c>
      <c r="P37" s="475">
        <f>'HK2'!R24</f>
        <v>6</v>
      </c>
      <c r="Q37" s="475">
        <f>'HK2'!U24</f>
        <v>6</v>
      </c>
      <c r="R37" s="475">
        <f>'HK2'!X24</f>
        <v>8</v>
      </c>
      <c r="S37" s="477">
        <f>'HK3'!I24</f>
        <v>9</v>
      </c>
      <c r="T37" s="477">
        <f>'HK3'!L24</f>
        <v>7</v>
      </c>
      <c r="U37" s="477">
        <f>'HK3'!O24</f>
        <v>7</v>
      </c>
      <c r="V37" s="477">
        <f>'HK3'!R24</f>
        <v>5</v>
      </c>
      <c r="W37" s="477">
        <f>'HK3'!U24</f>
        <v>7</v>
      </c>
      <c r="X37" s="477">
        <f>'HK3'!X24</f>
        <v>8</v>
      </c>
      <c r="Y37" s="477">
        <f>'HK3'!AA24</f>
        <v>6</v>
      </c>
      <c r="Z37" s="477" t="e">
        <f>#REF!</f>
        <v>#REF!</v>
      </c>
      <c r="AA37" s="477" t="e">
        <f>#REF!</f>
        <v>#REF!</v>
      </c>
      <c r="AB37" s="477" t="e">
        <f>#REF!</f>
        <v>#REF!</v>
      </c>
      <c r="AC37" s="477" t="e">
        <f>#REF!</f>
        <v>#REF!</v>
      </c>
      <c r="AD37" s="477" t="e">
        <f>#REF!</f>
        <v>#REF!</v>
      </c>
      <c r="AE37" s="477" t="e">
        <f>#REF!</f>
        <v>#REF!</v>
      </c>
      <c r="AF37" s="477" t="e">
        <f>#REF!</f>
        <v>#REF!</v>
      </c>
      <c r="AG37" s="477" t="e">
        <f>#REF!</f>
        <v>#REF!</v>
      </c>
      <c r="AH37" s="477" t="e">
        <f>#REF!</f>
        <v>#REF!</v>
      </c>
      <c r="AI37" s="388" t="e">
        <f t="shared" si="0"/>
        <v>#REF!</v>
      </c>
      <c r="AJ37" s="317" t="e">
        <f t="shared" si="4"/>
        <v>#REF!</v>
      </c>
      <c r="AK37" s="261">
        <f t="shared" si="1"/>
        <v>0</v>
      </c>
      <c r="AL37" s="261">
        <f t="shared" si="2"/>
        <v>0</v>
      </c>
      <c r="AM37" s="261" t="e">
        <f t="shared" si="3"/>
        <v>#REF!</v>
      </c>
    </row>
    <row r="38" spans="1:39" s="318" customFormat="1" ht="23.25" customHeight="1">
      <c r="A38" s="471">
        <v>28</v>
      </c>
      <c r="B38" s="247" t="s">
        <v>141</v>
      </c>
      <c r="C38" s="248" t="s">
        <v>142</v>
      </c>
      <c r="D38" s="53" t="s">
        <v>283</v>
      </c>
      <c r="E38" s="246" t="s">
        <v>143</v>
      </c>
      <c r="F38" s="319" t="s">
        <v>144</v>
      </c>
      <c r="G38" s="475">
        <f>'HK1'!I25</f>
        <v>10</v>
      </c>
      <c r="H38" s="475">
        <f>'HK1'!L25</f>
        <v>6</v>
      </c>
      <c r="I38" s="475">
        <f>'HK1'!O25</f>
        <v>6</v>
      </c>
      <c r="J38" s="475">
        <f>'HK1'!R25</f>
        <v>9</v>
      </c>
      <c r="K38" s="476">
        <f>'HK1'!U25</f>
        <v>5</v>
      </c>
      <c r="L38" s="475">
        <f>'HK1'!X25</f>
        <v>7</v>
      </c>
      <c r="M38" s="475">
        <f>'HK2'!I25</f>
        <v>9</v>
      </c>
      <c r="N38" s="475">
        <f>'HK2'!L25</f>
        <v>5</v>
      </c>
      <c r="O38" s="475">
        <f>'HK2'!O25</f>
        <v>6</v>
      </c>
      <c r="P38" s="475">
        <f>'HK2'!R25</f>
        <v>5</v>
      </c>
      <c r="Q38" s="475">
        <f>'HK2'!U25</f>
        <v>8</v>
      </c>
      <c r="R38" s="475">
        <f>'HK2'!X25</f>
        <v>6</v>
      </c>
      <c r="S38" s="477">
        <f>'HK3'!I25</f>
        <v>10</v>
      </c>
      <c r="T38" s="477">
        <f>'HK3'!L25</f>
        <v>7</v>
      </c>
      <c r="U38" s="477">
        <f>'HK3'!O25</f>
        <v>5</v>
      </c>
      <c r="V38" s="477">
        <f>'HK3'!R25</f>
        <v>6</v>
      </c>
      <c r="W38" s="477">
        <f>'HK3'!U25</f>
        <v>8</v>
      </c>
      <c r="X38" s="477">
        <f>'HK3'!X25</f>
        <v>6</v>
      </c>
      <c r="Y38" s="477">
        <f>'HK3'!AA25</f>
        <v>2</v>
      </c>
      <c r="Z38" s="477" t="e">
        <f>#REF!</f>
        <v>#REF!</v>
      </c>
      <c r="AA38" s="477" t="e">
        <f>#REF!</f>
        <v>#REF!</v>
      </c>
      <c r="AB38" s="477" t="e">
        <f>#REF!</f>
        <v>#REF!</v>
      </c>
      <c r="AC38" s="477" t="e">
        <f>#REF!</f>
        <v>#REF!</v>
      </c>
      <c r="AD38" s="477" t="e">
        <f>#REF!</f>
        <v>#REF!</v>
      </c>
      <c r="AE38" s="477" t="e">
        <f>#REF!</f>
        <v>#REF!</v>
      </c>
      <c r="AF38" s="477" t="e">
        <f>#REF!</f>
        <v>#REF!</v>
      </c>
      <c r="AG38" s="477" t="e">
        <f>#REF!</f>
        <v>#REF!</v>
      </c>
      <c r="AH38" s="477" t="e">
        <f>#REF!</f>
        <v>#REF!</v>
      </c>
      <c r="AI38" s="388" t="e">
        <f t="shared" si="0"/>
        <v>#REF!</v>
      </c>
      <c r="AJ38" s="317" t="e">
        <f t="shared" si="4"/>
        <v>#REF!</v>
      </c>
      <c r="AK38" s="261">
        <f t="shared" si="1"/>
        <v>1</v>
      </c>
      <c r="AL38" s="261">
        <f t="shared" si="2"/>
        <v>0</v>
      </c>
      <c r="AM38" s="261" t="e">
        <f t="shared" si="3"/>
        <v>#REF!</v>
      </c>
    </row>
    <row r="39" spans="1:39" s="318" customFormat="1" ht="23.25" customHeight="1">
      <c r="A39" s="246">
        <v>29</v>
      </c>
      <c r="B39" s="247" t="s">
        <v>125</v>
      </c>
      <c r="C39" s="248" t="s">
        <v>145</v>
      </c>
      <c r="D39" s="53" t="s">
        <v>284</v>
      </c>
      <c r="E39" s="246" t="s">
        <v>146</v>
      </c>
      <c r="F39" s="319" t="s">
        <v>16</v>
      </c>
      <c r="G39" s="475">
        <f>'HK1'!I26</f>
        <v>5</v>
      </c>
      <c r="H39" s="475">
        <f>'HK1'!L26</f>
        <v>6</v>
      </c>
      <c r="I39" s="475">
        <f>'HK1'!O26</f>
        <v>5</v>
      </c>
      <c r="J39" s="475">
        <f>'HK1'!R26</f>
        <v>9</v>
      </c>
      <c r="K39" s="476">
        <f>'HK1'!U26</f>
        <v>5</v>
      </c>
      <c r="L39" s="475">
        <f>'HK1'!X26</f>
        <v>8</v>
      </c>
      <c r="M39" s="475">
        <f>'HK2'!I26</f>
        <v>9</v>
      </c>
      <c r="N39" s="475">
        <f>'HK2'!L26</f>
        <v>5</v>
      </c>
      <c r="O39" s="475">
        <f>'HK2'!O26</f>
        <v>6</v>
      </c>
      <c r="P39" s="475">
        <f>'HK2'!R26</f>
        <v>7</v>
      </c>
      <c r="Q39" s="475">
        <f>'HK2'!U26</f>
        <v>6</v>
      </c>
      <c r="R39" s="475">
        <f>'HK2'!X26</f>
        <v>8</v>
      </c>
      <c r="S39" s="477">
        <f>'HK3'!I26</f>
        <v>9</v>
      </c>
      <c r="T39" s="477">
        <f>'HK3'!L26</f>
        <v>7</v>
      </c>
      <c r="U39" s="477">
        <f>'HK3'!O26</f>
        <v>6</v>
      </c>
      <c r="V39" s="477">
        <f>'HK3'!R26</f>
        <v>7</v>
      </c>
      <c r="W39" s="477">
        <f>'HK3'!U26</f>
        <v>8</v>
      </c>
      <c r="X39" s="477">
        <f>'HK3'!X26</f>
        <v>6</v>
      </c>
      <c r="Y39" s="477">
        <f>'HK3'!AA26</f>
        <v>6</v>
      </c>
      <c r="Z39" s="477" t="e">
        <f>#REF!</f>
        <v>#REF!</v>
      </c>
      <c r="AA39" s="477" t="e">
        <f>#REF!</f>
        <v>#REF!</v>
      </c>
      <c r="AB39" s="477" t="e">
        <f>#REF!</f>
        <v>#REF!</v>
      </c>
      <c r="AC39" s="477" t="e">
        <f>#REF!</f>
        <v>#REF!</v>
      </c>
      <c r="AD39" s="477" t="e">
        <f>#REF!</f>
        <v>#REF!</v>
      </c>
      <c r="AE39" s="477" t="e">
        <f>#REF!</f>
        <v>#REF!</v>
      </c>
      <c r="AF39" s="477" t="e">
        <f>#REF!</f>
        <v>#REF!</v>
      </c>
      <c r="AG39" s="477" t="e">
        <f>#REF!</f>
        <v>#REF!</v>
      </c>
      <c r="AH39" s="477" t="e">
        <f>#REF!</f>
        <v>#REF!</v>
      </c>
      <c r="AI39" s="388" t="e">
        <f t="shared" si="0"/>
        <v>#REF!</v>
      </c>
      <c r="AJ39" s="317" t="e">
        <f t="shared" si="4"/>
        <v>#REF!</v>
      </c>
      <c r="AK39" s="261">
        <f t="shared" si="1"/>
        <v>0</v>
      </c>
      <c r="AL39" s="261">
        <f t="shared" si="2"/>
        <v>0</v>
      </c>
      <c r="AM39" s="261" t="e">
        <f t="shared" si="3"/>
        <v>#REF!</v>
      </c>
    </row>
    <row r="40" spans="1:39" s="318" customFormat="1" ht="23.25" customHeight="1">
      <c r="A40" s="246">
        <v>30</v>
      </c>
      <c r="B40" s="247" t="s">
        <v>147</v>
      </c>
      <c r="C40" s="248" t="s">
        <v>148</v>
      </c>
      <c r="D40" s="53" t="s">
        <v>285</v>
      </c>
      <c r="E40" s="246" t="s">
        <v>149</v>
      </c>
      <c r="F40" s="319" t="s">
        <v>150</v>
      </c>
      <c r="G40" s="475">
        <f>'HK1'!I27</f>
        <v>7</v>
      </c>
      <c r="H40" s="475">
        <f>'HK1'!L27</f>
        <v>6</v>
      </c>
      <c r="I40" s="475">
        <f>'HK1'!O27</f>
        <v>6</v>
      </c>
      <c r="J40" s="475">
        <f>'HK1'!R27</f>
        <v>9</v>
      </c>
      <c r="K40" s="476">
        <f>'HK1'!U27</f>
        <v>5</v>
      </c>
      <c r="L40" s="475">
        <f>'HK1'!X27</f>
        <v>6</v>
      </c>
      <c r="M40" s="475">
        <f>'HK2'!I27</f>
        <v>9</v>
      </c>
      <c r="N40" s="475">
        <f>'HK2'!L27</f>
        <v>5</v>
      </c>
      <c r="O40" s="475">
        <f>'HK2'!O27</f>
        <v>6</v>
      </c>
      <c r="P40" s="475">
        <f>'HK2'!R27</f>
        <v>6</v>
      </c>
      <c r="Q40" s="475">
        <f>'HK2'!U27</f>
        <v>5</v>
      </c>
      <c r="R40" s="475">
        <f>'HK2'!X27</f>
        <v>5</v>
      </c>
      <c r="S40" s="477">
        <f>'HK3'!I27</f>
        <v>9</v>
      </c>
      <c r="T40" s="477">
        <f>'HK3'!L27</f>
        <v>5</v>
      </c>
      <c r="U40" s="477">
        <f>'HK3'!O27</f>
        <v>6</v>
      </c>
      <c r="V40" s="477">
        <f>'HK3'!R27</f>
        <v>6</v>
      </c>
      <c r="W40" s="477">
        <f>'HK3'!U27</f>
        <v>7</v>
      </c>
      <c r="X40" s="477">
        <f>'HK3'!X27</f>
        <v>5</v>
      </c>
      <c r="Y40" s="477">
        <f>'HK3'!AA27</f>
        <v>3</v>
      </c>
      <c r="Z40" s="477" t="e">
        <f>#REF!</f>
        <v>#REF!</v>
      </c>
      <c r="AA40" s="477" t="e">
        <f>#REF!</f>
        <v>#REF!</v>
      </c>
      <c r="AB40" s="477" t="e">
        <f>#REF!</f>
        <v>#REF!</v>
      </c>
      <c r="AC40" s="477" t="e">
        <f>#REF!</f>
        <v>#REF!</v>
      </c>
      <c r="AD40" s="477" t="e">
        <f>#REF!</f>
        <v>#REF!</v>
      </c>
      <c r="AE40" s="477" t="e">
        <f>#REF!</f>
        <v>#REF!</v>
      </c>
      <c r="AF40" s="477" t="e">
        <f>#REF!</f>
        <v>#REF!</v>
      </c>
      <c r="AG40" s="477" t="e">
        <f>#REF!</f>
        <v>#REF!</v>
      </c>
      <c r="AH40" s="477" t="e">
        <f>#REF!</f>
        <v>#REF!</v>
      </c>
      <c r="AI40" s="388" t="e">
        <f t="shared" si="0"/>
        <v>#REF!</v>
      </c>
      <c r="AJ40" s="317" t="e">
        <f t="shared" si="4"/>
        <v>#REF!</v>
      </c>
      <c r="AK40" s="261">
        <f t="shared" si="1"/>
        <v>1</v>
      </c>
      <c r="AL40" s="261">
        <f t="shared" si="2"/>
        <v>0</v>
      </c>
      <c r="AM40" s="261" t="e">
        <f t="shared" si="3"/>
        <v>#REF!</v>
      </c>
    </row>
    <row r="41" spans="1:39" s="318" customFormat="1" ht="23.25" customHeight="1">
      <c r="A41" s="471">
        <v>31</v>
      </c>
      <c r="B41" s="247" t="s">
        <v>151</v>
      </c>
      <c r="C41" s="248" t="s">
        <v>54</v>
      </c>
      <c r="D41" s="53" t="s">
        <v>286</v>
      </c>
      <c r="E41" s="246" t="s">
        <v>152</v>
      </c>
      <c r="F41" s="319" t="s">
        <v>20</v>
      </c>
      <c r="G41" s="475">
        <f>'HK1'!I28</f>
        <v>6</v>
      </c>
      <c r="H41" s="475">
        <f>'HK1'!L28</f>
        <v>7</v>
      </c>
      <c r="I41" s="475">
        <f>'HK1'!O28</f>
        <v>8</v>
      </c>
      <c r="J41" s="475">
        <f>'HK1'!R28</f>
        <v>10</v>
      </c>
      <c r="K41" s="476">
        <f>'HK1'!U28</f>
        <v>6</v>
      </c>
      <c r="L41" s="475">
        <f>'HK1'!X28</f>
        <v>6</v>
      </c>
      <c r="M41" s="475">
        <f>'HK2'!I28</f>
        <v>7</v>
      </c>
      <c r="N41" s="475">
        <f>'HK2'!L28</f>
        <v>5</v>
      </c>
      <c r="O41" s="475">
        <f>'HK2'!O28</f>
        <v>8</v>
      </c>
      <c r="P41" s="475">
        <f>'HK2'!R28</f>
        <v>5</v>
      </c>
      <c r="Q41" s="475">
        <f>'HK2'!U28</f>
        <v>7</v>
      </c>
      <c r="R41" s="475">
        <f>'HK2'!X28</f>
        <v>7</v>
      </c>
      <c r="S41" s="477">
        <f>'HK3'!I28</f>
        <v>9</v>
      </c>
      <c r="T41" s="477">
        <f>'HK3'!L28</f>
        <v>6</v>
      </c>
      <c r="U41" s="477">
        <f>'HK3'!O28</f>
        <v>7</v>
      </c>
      <c r="V41" s="477">
        <f>'HK3'!R28</f>
        <v>7</v>
      </c>
      <c r="W41" s="477">
        <f>'HK3'!U28</f>
        <v>7</v>
      </c>
      <c r="X41" s="477">
        <f>'HK3'!X28</f>
        <v>9</v>
      </c>
      <c r="Y41" s="477">
        <f>'HK3'!AA28</f>
        <v>7</v>
      </c>
      <c r="Z41" s="477" t="e">
        <f>#REF!</f>
        <v>#REF!</v>
      </c>
      <c r="AA41" s="477" t="e">
        <f>#REF!</f>
        <v>#REF!</v>
      </c>
      <c r="AB41" s="477" t="e">
        <f>#REF!</f>
        <v>#REF!</v>
      </c>
      <c r="AC41" s="477" t="e">
        <f>#REF!</f>
        <v>#REF!</v>
      </c>
      <c r="AD41" s="477" t="e">
        <f>#REF!</f>
        <v>#REF!</v>
      </c>
      <c r="AE41" s="477" t="e">
        <f>#REF!</f>
        <v>#REF!</v>
      </c>
      <c r="AF41" s="477" t="e">
        <f>#REF!</f>
        <v>#REF!</v>
      </c>
      <c r="AG41" s="477" t="e">
        <f>#REF!</f>
        <v>#REF!</v>
      </c>
      <c r="AH41" s="477" t="e">
        <f>#REF!</f>
        <v>#REF!</v>
      </c>
      <c r="AI41" s="388" t="e">
        <f t="shared" si="0"/>
        <v>#REF!</v>
      </c>
      <c r="AJ41" s="317" t="e">
        <f t="shared" si="4"/>
        <v>#REF!</v>
      </c>
      <c r="AK41" s="261">
        <f t="shared" si="1"/>
        <v>0</v>
      </c>
      <c r="AL41" s="261">
        <f t="shared" si="2"/>
        <v>0</v>
      </c>
      <c r="AM41" s="261" t="e">
        <f t="shared" si="3"/>
        <v>#REF!</v>
      </c>
    </row>
    <row r="42" spans="1:39" s="318" customFormat="1" ht="23.25" customHeight="1">
      <c r="A42" s="246">
        <v>32</v>
      </c>
      <c r="B42" s="247" t="s">
        <v>153</v>
      </c>
      <c r="C42" s="248" t="s">
        <v>56</v>
      </c>
      <c r="D42" s="53" t="s">
        <v>287</v>
      </c>
      <c r="E42" s="246" t="s">
        <v>154</v>
      </c>
      <c r="F42" s="319" t="s">
        <v>2</v>
      </c>
      <c r="G42" s="475">
        <f>'HK1'!I29</f>
        <v>9</v>
      </c>
      <c r="H42" s="475">
        <f>'HK1'!L29</f>
        <v>7</v>
      </c>
      <c r="I42" s="475">
        <f>'HK1'!O29</f>
        <v>5</v>
      </c>
      <c r="J42" s="475">
        <f>'HK1'!R29</f>
        <v>10</v>
      </c>
      <c r="K42" s="476">
        <f>'HK1'!U29</f>
        <v>7</v>
      </c>
      <c r="L42" s="475">
        <f>'HK1'!X29</f>
        <v>5</v>
      </c>
      <c r="M42" s="475">
        <f>'HK2'!I29</f>
        <v>9</v>
      </c>
      <c r="N42" s="475">
        <f>'HK2'!L29</f>
        <v>3</v>
      </c>
      <c r="O42" s="475">
        <f>'HK2'!O29</f>
        <v>7</v>
      </c>
      <c r="P42" s="475">
        <f>'HK2'!R29</f>
        <v>5</v>
      </c>
      <c r="Q42" s="475">
        <f>'HK2'!U29</f>
        <v>8</v>
      </c>
      <c r="R42" s="475">
        <f>'HK2'!X29</f>
        <v>5</v>
      </c>
      <c r="S42" s="477">
        <f>'HK3'!I29</f>
        <v>10</v>
      </c>
      <c r="T42" s="477">
        <f>'HK3'!L29</f>
        <v>7</v>
      </c>
      <c r="U42" s="477">
        <f>'HK3'!O29</f>
        <v>7</v>
      </c>
      <c r="V42" s="477">
        <f>'HK3'!R29</f>
        <v>7</v>
      </c>
      <c r="W42" s="477">
        <f>'HK3'!U29</f>
        <v>9</v>
      </c>
      <c r="X42" s="477">
        <f>'HK3'!X29</f>
        <v>7</v>
      </c>
      <c r="Y42" s="477">
        <f>'HK3'!AA29</f>
        <v>5</v>
      </c>
      <c r="Z42" s="477" t="e">
        <f>#REF!</f>
        <v>#REF!</v>
      </c>
      <c r="AA42" s="477" t="e">
        <f>#REF!</f>
        <v>#REF!</v>
      </c>
      <c r="AB42" s="477" t="e">
        <f>#REF!</f>
        <v>#REF!</v>
      </c>
      <c r="AC42" s="477" t="e">
        <f>#REF!</f>
        <v>#REF!</v>
      </c>
      <c r="AD42" s="477" t="e">
        <f>#REF!</f>
        <v>#REF!</v>
      </c>
      <c r="AE42" s="477" t="e">
        <f>#REF!</f>
        <v>#REF!</v>
      </c>
      <c r="AF42" s="477" t="e">
        <f>#REF!</f>
        <v>#REF!</v>
      </c>
      <c r="AG42" s="477" t="e">
        <f>#REF!</f>
        <v>#REF!</v>
      </c>
      <c r="AH42" s="477" t="e">
        <f>#REF!</f>
        <v>#REF!</v>
      </c>
      <c r="AI42" s="388" t="e">
        <f t="shared" si="0"/>
        <v>#REF!</v>
      </c>
      <c r="AJ42" s="317" t="e">
        <f t="shared" si="4"/>
        <v>#REF!</v>
      </c>
      <c r="AK42" s="261">
        <f t="shared" si="1"/>
        <v>1</v>
      </c>
      <c r="AL42" s="261">
        <f t="shared" si="2"/>
        <v>4</v>
      </c>
      <c r="AM42" s="261" t="e">
        <f t="shared" si="3"/>
        <v>#REF!</v>
      </c>
    </row>
    <row r="43" spans="1:39" s="318" customFormat="1" ht="23.25" customHeight="1">
      <c r="A43" s="246">
        <v>33</v>
      </c>
      <c r="B43" s="247" t="s">
        <v>155</v>
      </c>
      <c r="C43" s="248" t="s">
        <v>156</v>
      </c>
      <c r="D43" s="98" t="s">
        <v>288</v>
      </c>
      <c r="E43" s="246" t="s">
        <v>157</v>
      </c>
      <c r="F43" s="319" t="s">
        <v>158</v>
      </c>
      <c r="G43" s="475">
        <f>'HK1'!I90</f>
        <v>3</v>
      </c>
      <c r="H43" s="475">
        <f>'HK1'!L90</f>
        <v>4</v>
      </c>
      <c r="I43" s="475">
        <f>'HK1'!O90</f>
        <v>4</v>
      </c>
      <c r="J43" s="475">
        <f>'HK1'!R90</f>
        <v>9</v>
      </c>
      <c r="K43" s="476">
        <f>'HK1'!U90</f>
        <v>5</v>
      </c>
      <c r="L43" s="475">
        <f>'HK1'!X90</f>
        <v>5</v>
      </c>
      <c r="M43" s="475">
        <f>'HK2'!I80</f>
        <v>0</v>
      </c>
      <c r="N43" s="475">
        <f>'HK2'!L80</f>
        <v>1</v>
      </c>
      <c r="O43" s="475">
        <f>'HK2'!O80</f>
        <v>0</v>
      </c>
      <c r="P43" s="475">
        <f>'HK2'!R80</f>
        <v>0</v>
      </c>
      <c r="Q43" s="475">
        <f>'HK2'!U80</f>
        <v>5</v>
      </c>
      <c r="R43" s="475">
        <f>'HK2'!X80</f>
        <v>7</v>
      </c>
      <c r="S43" s="477" t="e">
        <f>'HK3'!#REF!</f>
        <v>#REF!</v>
      </c>
      <c r="T43" s="477" t="e">
        <f>'HK3'!#REF!</f>
        <v>#REF!</v>
      </c>
      <c r="U43" s="477" t="e">
        <f>'HK3'!#REF!</f>
        <v>#REF!</v>
      </c>
      <c r="V43" s="477" t="e">
        <f>'HK3'!#REF!</f>
        <v>#REF!</v>
      </c>
      <c r="W43" s="477" t="e">
        <f>'HK3'!#REF!</f>
        <v>#REF!</v>
      </c>
      <c r="X43" s="477" t="e">
        <f>'HK3'!#REF!</f>
        <v>#REF!</v>
      </c>
      <c r="Y43" s="477" t="e">
        <f>'HK3'!#REF!</f>
        <v>#REF!</v>
      </c>
      <c r="Z43" s="477" t="e">
        <f>#REF!</f>
        <v>#REF!</v>
      </c>
      <c r="AA43" s="477" t="e">
        <f>#REF!</f>
        <v>#REF!</v>
      </c>
      <c r="AB43" s="477" t="e">
        <f>#REF!</f>
        <v>#REF!</v>
      </c>
      <c r="AC43" s="477" t="e">
        <f>#REF!</f>
        <v>#REF!</v>
      </c>
      <c r="AD43" s="477" t="e">
        <f>#REF!</f>
        <v>#REF!</v>
      </c>
      <c r="AE43" s="477" t="e">
        <f>#REF!</f>
        <v>#REF!</v>
      </c>
      <c r="AF43" s="477" t="e">
        <f>#REF!</f>
        <v>#REF!</v>
      </c>
      <c r="AG43" s="477" t="e">
        <f>#REF!</f>
        <v>#REF!</v>
      </c>
      <c r="AH43" s="477" t="e">
        <f>#REF!</f>
        <v>#REF!</v>
      </c>
      <c r="AI43" s="388" t="e">
        <f aca="true" t="shared" si="5" ref="AI43:AI74">ROUND(SUMPRODUCT(G43:AH43,$G$10:$AH$10)/SUMIF($G43:$AH43,"&lt;&gt;M",$G$10:$AH$10),2)</f>
        <v>#REF!</v>
      </c>
      <c r="AJ43" s="317" t="e">
        <f t="shared" si="4"/>
        <v>#REF!</v>
      </c>
      <c r="AK43" s="261">
        <f aca="true" t="shared" si="6" ref="AK43:AK74">COUNTIF(G43:AH43,"&lt;5")</f>
        <v>7</v>
      </c>
      <c r="AL43" s="261">
        <f aca="true" t="shared" si="7" ref="AL43:AL74">SUMIF(G43:AH43,"&lt;5",$G$10:$AH$10)</f>
        <v>31</v>
      </c>
      <c r="AM43" s="261" t="e">
        <f aca="true" t="shared" si="8" ref="AM43:AM74">IF(AND(AI43&gt;=5,AL43&lt;=25),"Học tiếp",IF(AI43&lt;3.5,"Thôi học","Ngừng học"))</f>
        <v>#REF!</v>
      </c>
    </row>
    <row r="44" spans="1:39" s="318" customFormat="1" ht="23.25" customHeight="1">
      <c r="A44" s="471">
        <v>34</v>
      </c>
      <c r="B44" s="247" t="s">
        <v>159</v>
      </c>
      <c r="C44" s="248" t="s">
        <v>160</v>
      </c>
      <c r="D44" s="53" t="s">
        <v>289</v>
      </c>
      <c r="E44" s="246" t="s">
        <v>161</v>
      </c>
      <c r="F44" s="319" t="s">
        <v>50</v>
      </c>
      <c r="G44" s="475">
        <f>'HK1'!I30</f>
        <v>8</v>
      </c>
      <c r="H44" s="475">
        <f>'HK1'!L30</f>
        <v>6</v>
      </c>
      <c r="I44" s="475">
        <f>'HK1'!O30</f>
        <v>7</v>
      </c>
      <c r="J44" s="475">
        <f>'HK1'!R30</f>
        <v>6</v>
      </c>
      <c r="K44" s="476">
        <f>'HK1'!U30</f>
        <v>7</v>
      </c>
      <c r="L44" s="475">
        <f>'HK1'!X30</f>
        <v>6</v>
      </c>
      <c r="M44" s="475">
        <f>'HK2'!I30</f>
        <v>9</v>
      </c>
      <c r="N44" s="475">
        <f>'HK2'!L30</f>
        <v>6</v>
      </c>
      <c r="O44" s="475">
        <f>'HK2'!O30</f>
        <v>6</v>
      </c>
      <c r="P44" s="475">
        <f>'HK2'!R30</f>
        <v>6</v>
      </c>
      <c r="Q44" s="475">
        <f>'HK2'!U30</f>
        <v>6</v>
      </c>
      <c r="R44" s="475">
        <f>'HK2'!X30</f>
        <v>5</v>
      </c>
      <c r="S44" s="477">
        <f>'HK3'!I30</f>
        <v>9</v>
      </c>
      <c r="T44" s="477">
        <f>'HK3'!L30</f>
        <v>6</v>
      </c>
      <c r="U44" s="477">
        <f>'HK3'!O30</f>
        <v>7</v>
      </c>
      <c r="V44" s="477">
        <f>'HK3'!R30</f>
        <v>6</v>
      </c>
      <c r="W44" s="477">
        <f>'HK3'!U30</f>
        <v>7</v>
      </c>
      <c r="X44" s="477">
        <f>'HK3'!X30</f>
        <v>7</v>
      </c>
      <c r="Y44" s="477">
        <f>'HK3'!AA30</f>
        <v>6</v>
      </c>
      <c r="Z44" s="477" t="e">
        <f>#REF!</f>
        <v>#REF!</v>
      </c>
      <c r="AA44" s="477" t="e">
        <f>#REF!</f>
        <v>#REF!</v>
      </c>
      <c r="AB44" s="477" t="e">
        <f>#REF!</f>
        <v>#REF!</v>
      </c>
      <c r="AC44" s="477" t="e">
        <f>#REF!</f>
        <v>#REF!</v>
      </c>
      <c r="AD44" s="477" t="e">
        <f>#REF!</f>
        <v>#REF!</v>
      </c>
      <c r="AE44" s="477" t="e">
        <f>#REF!</f>
        <v>#REF!</v>
      </c>
      <c r="AF44" s="477" t="e">
        <f>#REF!</f>
        <v>#REF!</v>
      </c>
      <c r="AG44" s="477" t="e">
        <f>#REF!</f>
        <v>#REF!</v>
      </c>
      <c r="AH44" s="477" t="e">
        <f>#REF!</f>
        <v>#REF!</v>
      </c>
      <c r="AI44" s="388" t="e">
        <f t="shared" si="5"/>
        <v>#REF!</v>
      </c>
      <c r="AJ44" s="317" t="e">
        <f aca="true" t="shared" si="9" ref="AJ44:AJ75">IF(AI44&gt;=9,"Xuất Sắc",IF(AI44&gt;=8,"Giỏi",IF(AI44&gt;=7,"Khá",IF(AI44&gt;=6,"TB.Khá",IF(AI44&gt;=5,"Trung Bình",IF(AI44&gt;=4,"Yếu","Kém"))))))</f>
        <v>#REF!</v>
      </c>
      <c r="AK44" s="261">
        <f t="shared" si="6"/>
        <v>0</v>
      </c>
      <c r="AL44" s="261">
        <f t="shared" si="7"/>
        <v>0</v>
      </c>
      <c r="AM44" s="261" t="e">
        <f t="shared" si="8"/>
        <v>#REF!</v>
      </c>
    </row>
    <row r="45" spans="1:39" s="318" customFormat="1" ht="23.25" customHeight="1">
      <c r="A45" s="246">
        <v>35</v>
      </c>
      <c r="B45" s="247" t="s">
        <v>162</v>
      </c>
      <c r="C45" s="248" t="s">
        <v>163</v>
      </c>
      <c r="D45" s="53" t="s">
        <v>290</v>
      </c>
      <c r="E45" s="246" t="s">
        <v>164</v>
      </c>
      <c r="F45" s="319" t="s">
        <v>62</v>
      </c>
      <c r="G45" s="475">
        <f>'HK1'!I31</f>
        <v>5</v>
      </c>
      <c r="H45" s="475">
        <f>'HK1'!L31</f>
        <v>5</v>
      </c>
      <c r="I45" s="475">
        <f>'HK1'!O31</f>
        <v>5</v>
      </c>
      <c r="J45" s="475">
        <f>'HK1'!R31</f>
        <v>10</v>
      </c>
      <c r="K45" s="476">
        <f>'HK1'!U31</f>
        <v>5</v>
      </c>
      <c r="L45" s="475">
        <f>'HK1'!X31</f>
        <v>7</v>
      </c>
      <c r="M45" s="475">
        <f>'HK2'!I31</f>
        <v>8</v>
      </c>
      <c r="N45" s="475">
        <f>'HK2'!L31</f>
        <v>5</v>
      </c>
      <c r="O45" s="475">
        <f>'HK2'!O31</f>
        <v>5</v>
      </c>
      <c r="P45" s="475">
        <f>'HK2'!R31</f>
        <v>5</v>
      </c>
      <c r="Q45" s="475">
        <f>'HK2'!U31</f>
        <v>7</v>
      </c>
      <c r="R45" s="475">
        <f>'HK2'!X31</f>
        <v>7</v>
      </c>
      <c r="S45" s="477">
        <f>'HK3'!I31</f>
        <v>9</v>
      </c>
      <c r="T45" s="477">
        <f>'HK3'!L31</f>
        <v>6</v>
      </c>
      <c r="U45" s="477">
        <f>'HK3'!O31</f>
        <v>6</v>
      </c>
      <c r="V45" s="477">
        <f>'HK3'!R31</f>
        <v>7</v>
      </c>
      <c r="W45" s="477">
        <f>'HK3'!U31</f>
        <v>4</v>
      </c>
      <c r="X45" s="477">
        <f>'HK3'!X31</f>
        <v>5</v>
      </c>
      <c r="Y45" s="477">
        <f>'HK3'!AA31</f>
        <v>5</v>
      </c>
      <c r="Z45" s="477" t="e">
        <f>#REF!</f>
        <v>#REF!</v>
      </c>
      <c r="AA45" s="477" t="e">
        <f>#REF!</f>
        <v>#REF!</v>
      </c>
      <c r="AB45" s="477" t="e">
        <f>#REF!</f>
        <v>#REF!</v>
      </c>
      <c r="AC45" s="477" t="e">
        <f>#REF!</f>
        <v>#REF!</v>
      </c>
      <c r="AD45" s="477" t="e">
        <f>#REF!</f>
        <v>#REF!</v>
      </c>
      <c r="AE45" s="477" t="e">
        <f>#REF!</f>
        <v>#REF!</v>
      </c>
      <c r="AF45" s="477" t="e">
        <f>#REF!</f>
        <v>#REF!</v>
      </c>
      <c r="AG45" s="477" t="e">
        <f>#REF!</f>
        <v>#REF!</v>
      </c>
      <c r="AH45" s="477" t="e">
        <f>#REF!</f>
        <v>#REF!</v>
      </c>
      <c r="AI45" s="388" t="e">
        <f t="shared" si="5"/>
        <v>#REF!</v>
      </c>
      <c r="AJ45" s="317" t="e">
        <f t="shared" si="9"/>
        <v>#REF!</v>
      </c>
      <c r="AK45" s="261">
        <f t="shared" si="6"/>
        <v>1</v>
      </c>
      <c r="AL45" s="261">
        <f t="shared" si="7"/>
        <v>3</v>
      </c>
      <c r="AM45" s="261" t="e">
        <f t="shared" si="8"/>
        <v>#REF!</v>
      </c>
    </row>
    <row r="46" spans="1:39" s="318" customFormat="1" ht="23.25" customHeight="1">
      <c r="A46" s="246">
        <v>36</v>
      </c>
      <c r="B46" s="247" t="s">
        <v>165</v>
      </c>
      <c r="C46" s="248" t="s">
        <v>60</v>
      </c>
      <c r="D46" s="53" t="s">
        <v>291</v>
      </c>
      <c r="E46" s="246" t="s">
        <v>166</v>
      </c>
      <c r="F46" s="319" t="s">
        <v>69</v>
      </c>
      <c r="G46" s="475">
        <f>'HK1'!I32</f>
        <v>10</v>
      </c>
      <c r="H46" s="475">
        <f>'HK1'!L32</f>
        <v>6</v>
      </c>
      <c r="I46" s="475">
        <f>'HK1'!O32</f>
        <v>7</v>
      </c>
      <c r="J46" s="475">
        <f>'HK1'!R32</f>
        <v>9</v>
      </c>
      <c r="K46" s="476">
        <f>'HK1'!U32</f>
        <v>6</v>
      </c>
      <c r="L46" s="475">
        <f>'HK1'!X32</f>
        <v>7</v>
      </c>
      <c r="M46" s="475">
        <f>'HK2'!I32</f>
        <v>6</v>
      </c>
      <c r="N46" s="475">
        <f>'HK2'!L32</f>
        <v>5</v>
      </c>
      <c r="O46" s="475">
        <f>'HK2'!O32</f>
        <v>6</v>
      </c>
      <c r="P46" s="475">
        <f>'HK2'!R32</f>
        <v>6</v>
      </c>
      <c r="Q46" s="475">
        <f>'HK2'!U32</f>
        <v>5</v>
      </c>
      <c r="R46" s="475">
        <f>'HK2'!X32</f>
        <v>8</v>
      </c>
      <c r="S46" s="477">
        <f>'HK3'!I32</f>
        <v>9</v>
      </c>
      <c r="T46" s="477">
        <f>'HK3'!L32</f>
        <v>8</v>
      </c>
      <c r="U46" s="477">
        <f>'HK3'!O32</f>
        <v>6</v>
      </c>
      <c r="V46" s="477">
        <f>'HK3'!R32</f>
        <v>7</v>
      </c>
      <c r="W46" s="477">
        <f>'HK3'!U32</f>
        <v>8</v>
      </c>
      <c r="X46" s="477">
        <f>'HK3'!X32</f>
        <v>5</v>
      </c>
      <c r="Y46" s="477">
        <f>'HK3'!AA32</f>
        <v>6</v>
      </c>
      <c r="Z46" s="477" t="e">
        <f>#REF!</f>
        <v>#REF!</v>
      </c>
      <c r="AA46" s="477" t="e">
        <f>#REF!</f>
        <v>#REF!</v>
      </c>
      <c r="AB46" s="477" t="e">
        <f>#REF!</f>
        <v>#REF!</v>
      </c>
      <c r="AC46" s="477" t="e">
        <f>#REF!</f>
        <v>#REF!</v>
      </c>
      <c r="AD46" s="477" t="e">
        <f>#REF!</f>
        <v>#REF!</v>
      </c>
      <c r="AE46" s="477" t="e">
        <f>#REF!</f>
        <v>#REF!</v>
      </c>
      <c r="AF46" s="477" t="e">
        <f>#REF!</f>
        <v>#REF!</v>
      </c>
      <c r="AG46" s="477" t="e">
        <f>#REF!</f>
        <v>#REF!</v>
      </c>
      <c r="AH46" s="477" t="e">
        <f>#REF!</f>
        <v>#REF!</v>
      </c>
      <c r="AI46" s="388" t="e">
        <f t="shared" si="5"/>
        <v>#REF!</v>
      </c>
      <c r="AJ46" s="317" t="e">
        <f t="shared" si="9"/>
        <v>#REF!</v>
      </c>
      <c r="AK46" s="261">
        <f t="shared" si="6"/>
        <v>0</v>
      </c>
      <c r="AL46" s="261">
        <f t="shared" si="7"/>
        <v>0</v>
      </c>
      <c r="AM46" s="261" t="e">
        <f t="shared" si="8"/>
        <v>#REF!</v>
      </c>
    </row>
    <row r="47" spans="1:39" s="318" customFormat="1" ht="23.25" customHeight="1">
      <c r="A47" s="471">
        <v>37</v>
      </c>
      <c r="B47" s="247" t="s">
        <v>167</v>
      </c>
      <c r="C47" s="248" t="s">
        <v>60</v>
      </c>
      <c r="D47" s="53" t="s">
        <v>292</v>
      </c>
      <c r="E47" s="246" t="s">
        <v>168</v>
      </c>
      <c r="F47" s="319" t="s">
        <v>89</v>
      </c>
      <c r="G47" s="475">
        <f>'HK1'!I33</f>
        <v>8</v>
      </c>
      <c r="H47" s="475">
        <f>'HK1'!L33</f>
        <v>6</v>
      </c>
      <c r="I47" s="475">
        <f>'HK1'!O33</f>
        <v>5</v>
      </c>
      <c r="J47" s="475">
        <f>'HK1'!R33</f>
        <v>8</v>
      </c>
      <c r="K47" s="476">
        <f>'HK1'!U33</f>
        <v>5</v>
      </c>
      <c r="L47" s="475">
        <f>'HK1'!X33</f>
        <v>7</v>
      </c>
      <c r="M47" s="475">
        <f>'HK2'!I33</f>
        <v>10</v>
      </c>
      <c r="N47" s="475">
        <f>'HK2'!L33</f>
        <v>5</v>
      </c>
      <c r="O47" s="475">
        <f>'HK2'!O33</f>
        <v>6</v>
      </c>
      <c r="P47" s="475">
        <f>'HK2'!R33</f>
        <v>6</v>
      </c>
      <c r="Q47" s="475">
        <f>'HK2'!U33</f>
        <v>5</v>
      </c>
      <c r="R47" s="475">
        <f>'HK2'!X33</f>
        <v>9</v>
      </c>
      <c r="S47" s="477">
        <f>'HK3'!I33</f>
        <v>9</v>
      </c>
      <c r="T47" s="477">
        <f>'HK3'!L33</f>
        <v>7</v>
      </c>
      <c r="U47" s="477">
        <f>'HK3'!O33</f>
        <v>6</v>
      </c>
      <c r="V47" s="477">
        <f>'HK3'!R33</f>
        <v>7</v>
      </c>
      <c r="W47" s="477">
        <f>'HK3'!U33</f>
        <v>6</v>
      </c>
      <c r="X47" s="477">
        <f>'HK3'!X33</f>
        <v>5</v>
      </c>
      <c r="Y47" s="477">
        <f>'HK3'!AA33</f>
        <v>5</v>
      </c>
      <c r="Z47" s="477" t="e">
        <f>#REF!</f>
        <v>#REF!</v>
      </c>
      <c r="AA47" s="477" t="e">
        <f>#REF!</f>
        <v>#REF!</v>
      </c>
      <c r="AB47" s="477" t="e">
        <f>#REF!</f>
        <v>#REF!</v>
      </c>
      <c r="AC47" s="477" t="e">
        <f>#REF!</f>
        <v>#REF!</v>
      </c>
      <c r="AD47" s="477" t="e">
        <f>#REF!</f>
        <v>#REF!</v>
      </c>
      <c r="AE47" s="477" t="e">
        <f>#REF!</f>
        <v>#REF!</v>
      </c>
      <c r="AF47" s="477" t="e">
        <f>#REF!</f>
        <v>#REF!</v>
      </c>
      <c r="AG47" s="477" t="e">
        <f>#REF!</f>
        <v>#REF!</v>
      </c>
      <c r="AH47" s="477" t="e">
        <f>#REF!</f>
        <v>#REF!</v>
      </c>
      <c r="AI47" s="388" t="e">
        <f t="shared" si="5"/>
        <v>#REF!</v>
      </c>
      <c r="AJ47" s="317" t="e">
        <f t="shared" si="9"/>
        <v>#REF!</v>
      </c>
      <c r="AK47" s="261">
        <f t="shared" si="6"/>
        <v>0</v>
      </c>
      <c r="AL47" s="261">
        <f t="shared" si="7"/>
        <v>0</v>
      </c>
      <c r="AM47" s="261" t="e">
        <f t="shared" si="8"/>
        <v>#REF!</v>
      </c>
    </row>
    <row r="48" spans="1:39" s="318" customFormat="1" ht="23.25" customHeight="1">
      <c r="A48" s="246">
        <v>38</v>
      </c>
      <c r="B48" s="247" t="s">
        <v>169</v>
      </c>
      <c r="C48" s="248" t="s">
        <v>170</v>
      </c>
      <c r="D48" s="53" t="s">
        <v>293</v>
      </c>
      <c r="E48" s="246" t="s">
        <v>171</v>
      </c>
      <c r="F48" s="319" t="s">
        <v>53</v>
      </c>
      <c r="G48" s="475">
        <f>'HK1'!I34</f>
        <v>5</v>
      </c>
      <c r="H48" s="475">
        <f>'HK1'!L34</f>
        <v>5</v>
      </c>
      <c r="I48" s="475">
        <f>'HK1'!O34</f>
        <v>6</v>
      </c>
      <c r="J48" s="475">
        <f>'HK1'!R34</f>
        <v>10</v>
      </c>
      <c r="K48" s="476">
        <f>'HK1'!U34</f>
        <v>5</v>
      </c>
      <c r="L48" s="475">
        <f>'HK1'!X34</f>
        <v>6</v>
      </c>
      <c r="M48" s="475">
        <f>'HK2'!I34</f>
        <v>8</v>
      </c>
      <c r="N48" s="475">
        <f>'HK2'!L34</f>
        <v>5</v>
      </c>
      <c r="O48" s="475">
        <f>'HK2'!O34</f>
        <v>6</v>
      </c>
      <c r="P48" s="475">
        <f>'HK2'!R34</f>
        <v>5</v>
      </c>
      <c r="Q48" s="475">
        <f>'HK2'!U34</f>
        <v>5</v>
      </c>
      <c r="R48" s="475">
        <f>'HK2'!X34</f>
        <v>5</v>
      </c>
      <c r="S48" s="477">
        <f>'HK3'!I34</f>
        <v>10</v>
      </c>
      <c r="T48" s="477">
        <f>'HK3'!L34</f>
        <v>8</v>
      </c>
      <c r="U48" s="477">
        <f>'HK3'!O34</f>
        <v>6</v>
      </c>
      <c r="V48" s="477">
        <f>'HK3'!R34</f>
        <v>6</v>
      </c>
      <c r="W48" s="477">
        <f>'HK3'!U34</f>
        <v>6</v>
      </c>
      <c r="X48" s="477">
        <f>'HK3'!X34</f>
        <v>5</v>
      </c>
      <c r="Y48" s="477">
        <f>'HK3'!AA34</f>
        <v>3</v>
      </c>
      <c r="Z48" s="477" t="e">
        <f>#REF!</f>
        <v>#REF!</v>
      </c>
      <c r="AA48" s="477" t="e">
        <f>#REF!</f>
        <v>#REF!</v>
      </c>
      <c r="AB48" s="477" t="e">
        <f>#REF!</f>
        <v>#REF!</v>
      </c>
      <c r="AC48" s="477" t="e">
        <f>#REF!</f>
        <v>#REF!</v>
      </c>
      <c r="AD48" s="477" t="e">
        <f>#REF!</f>
        <v>#REF!</v>
      </c>
      <c r="AE48" s="477" t="e">
        <f>#REF!</f>
        <v>#REF!</v>
      </c>
      <c r="AF48" s="477" t="e">
        <f>#REF!</f>
        <v>#REF!</v>
      </c>
      <c r="AG48" s="477" t="e">
        <f>#REF!</f>
        <v>#REF!</v>
      </c>
      <c r="AH48" s="477" t="e">
        <f>#REF!</f>
        <v>#REF!</v>
      </c>
      <c r="AI48" s="388" t="e">
        <f t="shared" si="5"/>
        <v>#REF!</v>
      </c>
      <c r="AJ48" s="317" t="e">
        <f t="shared" si="9"/>
        <v>#REF!</v>
      </c>
      <c r="AK48" s="261">
        <f t="shared" si="6"/>
        <v>1</v>
      </c>
      <c r="AL48" s="261">
        <f t="shared" si="7"/>
        <v>0</v>
      </c>
      <c r="AM48" s="261" t="e">
        <f t="shared" si="8"/>
        <v>#REF!</v>
      </c>
    </row>
    <row r="49" spans="1:39" s="318" customFormat="1" ht="23.25" customHeight="1">
      <c r="A49" s="246">
        <v>39</v>
      </c>
      <c r="B49" s="247" t="s">
        <v>172</v>
      </c>
      <c r="C49" s="248" t="s">
        <v>173</v>
      </c>
      <c r="D49" s="53" t="s">
        <v>294</v>
      </c>
      <c r="E49" s="246" t="s">
        <v>174</v>
      </c>
      <c r="F49" s="319" t="s">
        <v>53</v>
      </c>
      <c r="G49" s="475">
        <f>'HK1'!I35</f>
        <v>6</v>
      </c>
      <c r="H49" s="475">
        <f>'HK1'!L35</f>
        <v>5</v>
      </c>
      <c r="I49" s="475">
        <f>'HK1'!O35</f>
        <v>7</v>
      </c>
      <c r="J49" s="475">
        <f>'HK1'!R35</f>
        <v>6</v>
      </c>
      <c r="K49" s="476">
        <f>'HK1'!U35</f>
        <v>7</v>
      </c>
      <c r="L49" s="475">
        <f>'HK1'!X35</f>
        <v>7</v>
      </c>
      <c r="M49" s="475">
        <f>'HK2'!I35</f>
        <v>7</v>
      </c>
      <c r="N49" s="475">
        <f>'HK2'!L35</f>
        <v>5</v>
      </c>
      <c r="O49" s="475">
        <f>'HK2'!O35</f>
        <v>7</v>
      </c>
      <c r="P49" s="475">
        <f>'HK2'!R35</f>
        <v>5</v>
      </c>
      <c r="Q49" s="475">
        <f>'HK2'!U35</f>
        <v>8</v>
      </c>
      <c r="R49" s="475">
        <f>'HK2'!X35</f>
        <v>8</v>
      </c>
      <c r="S49" s="477">
        <f>'HK3'!I35</f>
        <v>9</v>
      </c>
      <c r="T49" s="477">
        <f>'HK3'!L35</f>
        <v>8</v>
      </c>
      <c r="U49" s="477">
        <f>'HK3'!O35</f>
        <v>7</v>
      </c>
      <c r="V49" s="477">
        <f>'HK3'!R35</f>
        <v>7</v>
      </c>
      <c r="W49" s="477">
        <f>'HK3'!U35</f>
        <v>7</v>
      </c>
      <c r="X49" s="477">
        <f>'HK3'!X35</f>
        <v>6</v>
      </c>
      <c r="Y49" s="477">
        <f>'HK3'!AA35</f>
        <v>3</v>
      </c>
      <c r="Z49" s="477" t="e">
        <f>#REF!</f>
        <v>#REF!</v>
      </c>
      <c r="AA49" s="477" t="e">
        <f>#REF!</f>
        <v>#REF!</v>
      </c>
      <c r="AB49" s="477" t="e">
        <f>#REF!</f>
        <v>#REF!</v>
      </c>
      <c r="AC49" s="477" t="e">
        <f>#REF!</f>
        <v>#REF!</v>
      </c>
      <c r="AD49" s="477" t="e">
        <f>#REF!</f>
        <v>#REF!</v>
      </c>
      <c r="AE49" s="477" t="e">
        <f>#REF!</f>
        <v>#REF!</v>
      </c>
      <c r="AF49" s="477" t="e">
        <f>#REF!</f>
        <v>#REF!</v>
      </c>
      <c r="AG49" s="477" t="e">
        <f>#REF!</f>
        <v>#REF!</v>
      </c>
      <c r="AH49" s="477" t="e">
        <f>#REF!</f>
        <v>#REF!</v>
      </c>
      <c r="AI49" s="388" t="e">
        <f t="shared" si="5"/>
        <v>#REF!</v>
      </c>
      <c r="AJ49" s="317" t="e">
        <f t="shared" si="9"/>
        <v>#REF!</v>
      </c>
      <c r="AK49" s="261">
        <f t="shared" si="6"/>
        <v>1</v>
      </c>
      <c r="AL49" s="261">
        <f t="shared" si="7"/>
        <v>0</v>
      </c>
      <c r="AM49" s="261" t="e">
        <f t="shared" si="8"/>
        <v>#REF!</v>
      </c>
    </row>
    <row r="50" spans="1:39" s="318" customFormat="1" ht="23.25" customHeight="1">
      <c r="A50" s="471">
        <v>40</v>
      </c>
      <c r="B50" s="247" t="s">
        <v>175</v>
      </c>
      <c r="C50" s="248" t="s">
        <v>64</v>
      </c>
      <c r="D50" s="53" t="s">
        <v>295</v>
      </c>
      <c r="E50" s="246" t="s">
        <v>176</v>
      </c>
      <c r="F50" s="319" t="s">
        <v>5</v>
      </c>
      <c r="G50" s="475">
        <f>'HK1'!I36</f>
        <v>7</v>
      </c>
      <c r="H50" s="475">
        <f>'HK1'!L36</f>
        <v>5</v>
      </c>
      <c r="I50" s="475">
        <f>'HK1'!O36</f>
        <v>8</v>
      </c>
      <c r="J50" s="475">
        <f>'HK1'!R36</f>
        <v>6</v>
      </c>
      <c r="K50" s="476">
        <f>'HK1'!U36</f>
        <v>6</v>
      </c>
      <c r="L50" s="475">
        <f>'HK1'!X36</f>
        <v>6</v>
      </c>
      <c r="M50" s="475">
        <f>'HK2'!I36</f>
        <v>9</v>
      </c>
      <c r="N50" s="475">
        <f>'HK2'!L36</f>
        <v>6</v>
      </c>
      <c r="O50" s="475">
        <f>'HK2'!O36</f>
        <v>7</v>
      </c>
      <c r="P50" s="475">
        <f>'HK2'!R36</f>
        <v>7</v>
      </c>
      <c r="Q50" s="475">
        <f>'HK2'!U36</f>
        <v>7</v>
      </c>
      <c r="R50" s="475">
        <f>'HK2'!X36</f>
        <v>7</v>
      </c>
      <c r="S50" s="477">
        <f>'HK3'!I36</f>
        <v>9</v>
      </c>
      <c r="T50" s="477">
        <f>'HK3'!L36</f>
        <v>7</v>
      </c>
      <c r="U50" s="477">
        <f>'HK3'!O36</f>
        <v>7</v>
      </c>
      <c r="V50" s="477">
        <f>'HK3'!R36</f>
        <v>7</v>
      </c>
      <c r="W50" s="477">
        <f>'HK3'!U36</f>
        <v>7</v>
      </c>
      <c r="X50" s="477">
        <f>'HK3'!X36</f>
        <v>5</v>
      </c>
      <c r="Y50" s="477">
        <f>'HK3'!AA36</f>
        <v>8</v>
      </c>
      <c r="Z50" s="477" t="e">
        <f>#REF!</f>
        <v>#REF!</v>
      </c>
      <c r="AA50" s="477" t="e">
        <f>#REF!</f>
        <v>#REF!</v>
      </c>
      <c r="AB50" s="477" t="e">
        <f>#REF!</f>
        <v>#REF!</v>
      </c>
      <c r="AC50" s="477" t="e">
        <f>#REF!</f>
        <v>#REF!</v>
      </c>
      <c r="AD50" s="477" t="e">
        <f>#REF!</f>
        <v>#REF!</v>
      </c>
      <c r="AE50" s="477" t="e">
        <f>#REF!</f>
        <v>#REF!</v>
      </c>
      <c r="AF50" s="477" t="e">
        <f>#REF!</f>
        <v>#REF!</v>
      </c>
      <c r="AG50" s="477" t="e">
        <f>#REF!</f>
        <v>#REF!</v>
      </c>
      <c r="AH50" s="477" t="e">
        <f>#REF!</f>
        <v>#REF!</v>
      </c>
      <c r="AI50" s="388" t="e">
        <f t="shared" si="5"/>
        <v>#REF!</v>
      </c>
      <c r="AJ50" s="317" t="e">
        <f t="shared" si="9"/>
        <v>#REF!</v>
      </c>
      <c r="AK50" s="261">
        <f t="shared" si="6"/>
        <v>0</v>
      </c>
      <c r="AL50" s="261">
        <f t="shared" si="7"/>
        <v>0</v>
      </c>
      <c r="AM50" s="261" t="e">
        <f t="shared" si="8"/>
        <v>#REF!</v>
      </c>
    </row>
    <row r="51" spans="1:39" s="318" customFormat="1" ht="23.25" customHeight="1">
      <c r="A51" s="246">
        <v>41</v>
      </c>
      <c r="B51" s="247" t="s">
        <v>177</v>
      </c>
      <c r="C51" s="248" t="s">
        <v>65</v>
      </c>
      <c r="D51" s="53" t="s">
        <v>296</v>
      </c>
      <c r="E51" s="246" t="s">
        <v>178</v>
      </c>
      <c r="F51" s="319" t="s">
        <v>53</v>
      </c>
      <c r="G51" s="475">
        <f>'HK1'!I37</f>
        <v>7</v>
      </c>
      <c r="H51" s="475">
        <f>'HK1'!L37</f>
        <v>5</v>
      </c>
      <c r="I51" s="475">
        <f>'HK1'!O37</f>
        <v>7</v>
      </c>
      <c r="J51" s="475">
        <f>'HK1'!R37</f>
        <v>9</v>
      </c>
      <c r="K51" s="476">
        <f>'HK1'!U37</f>
        <v>5</v>
      </c>
      <c r="L51" s="475">
        <f>'HK1'!X37</f>
        <v>5</v>
      </c>
      <c r="M51" s="475">
        <f>'HK2'!I37</f>
        <v>8</v>
      </c>
      <c r="N51" s="475">
        <f>'HK2'!L37</f>
        <v>4</v>
      </c>
      <c r="O51" s="475">
        <f>'HK2'!O37</f>
        <v>5</v>
      </c>
      <c r="P51" s="475">
        <f>'HK2'!R37</f>
        <v>6</v>
      </c>
      <c r="Q51" s="475">
        <f>'HK2'!U37</f>
        <v>5</v>
      </c>
      <c r="R51" s="475">
        <f>'HK2'!X37</f>
        <v>6</v>
      </c>
      <c r="S51" s="477">
        <f>'HK3'!I37</f>
        <v>9</v>
      </c>
      <c r="T51" s="477">
        <f>'HK3'!L37</f>
        <v>8</v>
      </c>
      <c r="U51" s="477">
        <f>'HK3'!O37</f>
        <v>7</v>
      </c>
      <c r="V51" s="477">
        <f>'HK3'!R37</f>
        <v>6</v>
      </c>
      <c r="W51" s="477">
        <f>'HK3'!U37</f>
        <v>6</v>
      </c>
      <c r="X51" s="477">
        <f>'HK3'!X37</f>
        <v>6</v>
      </c>
      <c r="Y51" s="477">
        <f>'HK3'!AA37</f>
        <v>3</v>
      </c>
      <c r="Z51" s="477" t="e">
        <f>#REF!</f>
        <v>#REF!</v>
      </c>
      <c r="AA51" s="477" t="e">
        <f>#REF!</f>
        <v>#REF!</v>
      </c>
      <c r="AB51" s="477" t="e">
        <f>#REF!</f>
        <v>#REF!</v>
      </c>
      <c r="AC51" s="477" t="e">
        <f>#REF!</f>
        <v>#REF!</v>
      </c>
      <c r="AD51" s="477" t="e">
        <f>#REF!</f>
        <v>#REF!</v>
      </c>
      <c r="AE51" s="477" t="e">
        <f>#REF!</f>
        <v>#REF!</v>
      </c>
      <c r="AF51" s="477" t="e">
        <f>#REF!</f>
        <v>#REF!</v>
      </c>
      <c r="AG51" s="477" t="e">
        <f>#REF!</f>
        <v>#REF!</v>
      </c>
      <c r="AH51" s="477" t="e">
        <f>#REF!</f>
        <v>#REF!</v>
      </c>
      <c r="AI51" s="388" t="e">
        <f t="shared" si="5"/>
        <v>#REF!</v>
      </c>
      <c r="AJ51" s="317" t="e">
        <f t="shared" si="9"/>
        <v>#REF!</v>
      </c>
      <c r="AK51" s="261">
        <f t="shared" si="6"/>
        <v>2</v>
      </c>
      <c r="AL51" s="261">
        <f t="shared" si="7"/>
        <v>4</v>
      </c>
      <c r="AM51" s="261" t="e">
        <f t="shared" si="8"/>
        <v>#REF!</v>
      </c>
    </row>
    <row r="52" spans="1:39" s="318" customFormat="1" ht="23.25" customHeight="1">
      <c r="A52" s="246">
        <v>42</v>
      </c>
      <c r="B52" s="247" t="s">
        <v>179</v>
      </c>
      <c r="C52" s="248" t="s">
        <v>65</v>
      </c>
      <c r="D52" s="53" t="s">
        <v>297</v>
      </c>
      <c r="E52" s="246" t="s">
        <v>180</v>
      </c>
      <c r="F52" s="319" t="s">
        <v>5</v>
      </c>
      <c r="G52" s="475">
        <f>'HK1'!I38</f>
        <v>6</v>
      </c>
      <c r="H52" s="475">
        <f>'HK1'!L38</f>
        <v>6</v>
      </c>
      <c r="I52" s="475">
        <f>'HK1'!O38</f>
        <v>5</v>
      </c>
      <c r="J52" s="475">
        <f>'HK1'!R38</f>
        <v>7</v>
      </c>
      <c r="K52" s="476">
        <f>'HK1'!U38</f>
        <v>5</v>
      </c>
      <c r="L52" s="475">
        <f>'HK1'!X38</f>
        <v>7</v>
      </c>
      <c r="M52" s="475">
        <f>'HK2'!I38</f>
        <v>6</v>
      </c>
      <c r="N52" s="475">
        <f>'HK2'!L38</f>
        <v>6</v>
      </c>
      <c r="O52" s="475">
        <f>'HK2'!O38</f>
        <v>5</v>
      </c>
      <c r="P52" s="475">
        <f>'HK2'!R38</f>
        <v>5</v>
      </c>
      <c r="Q52" s="475">
        <f>'HK2'!U38</f>
        <v>5</v>
      </c>
      <c r="R52" s="475">
        <f>'HK2'!X38</f>
        <v>7</v>
      </c>
      <c r="S52" s="477">
        <f>'HK3'!I38</f>
        <v>9</v>
      </c>
      <c r="T52" s="477">
        <f>'HK3'!L38</f>
        <v>7</v>
      </c>
      <c r="U52" s="477">
        <f>'HK3'!O38</f>
        <v>5</v>
      </c>
      <c r="V52" s="477">
        <f>'HK3'!R38</f>
        <v>6</v>
      </c>
      <c r="W52" s="477">
        <f>'HK3'!U38</f>
        <v>6</v>
      </c>
      <c r="X52" s="477">
        <f>'HK3'!X38</f>
        <v>5</v>
      </c>
      <c r="Y52" s="477">
        <f>'HK3'!AA38</f>
        <v>5</v>
      </c>
      <c r="Z52" s="477" t="e">
        <f>#REF!</f>
        <v>#REF!</v>
      </c>
      <c r="AA52" s="477" t="e">
        <f>#REF!</f>
        <v>#REF!</v>
      </c>
      <c r="AB52" s="477" t="e">
        <f>#REF!</f>
        <v>#REF!</v>
      </c>
      <c r="AC52" s="477" t="e">
        <f>#REF!</f>
        <v>#REF!</v>
      </c>
      <c r="AD52" s="477" t="e">
        <f>#REF!</f>
        <v>#REF!</v>
      </c>
      <c r="AE52" s="477" t="e">
        <f>#REF!</f>
        <v>#REF!</v>
      </c>
      <c r="AF52" s="477" t="e">
        <f>#REF!</f>
        <v>#REF!</v>
      </c>
      <c r="AG52" s="477" t="e">
        <f>#REF!</f>
        <v>#REF!</v>
      </c>
      <c r="AH52" s="477" t="e">
        <f>#REF!</f>
        <v>#REF!</v>
      </c>
      <c r="AI52" s="388" t="e">
        <f t="shared" si="5"/>
        <v>#REF!</v>
      </c>
      <c r="AJ52" s="317" t="e">
        <f t="shared" si="9"/>
        <v>#REF!</v>
      </c>
      <c r="AK52" s="261">
        <f t="shared" si="6"/>
        <v>0</v>
      </c>
      <c r="AL52" s="261">
        <f t="shared" si="7"/>
        <v>0</v>
      </c>
      <c r="AM52" s="261" t="e">
        <f t="shared" si="8"/>
        <v>#REF!</v>
      </c>
    </row>
    <row r="53" spans="1:39" s="318" customFormat="1" ht="23.25" customHeight="1">
      <c r="A53" s="471">
        <v>43</v>
      </c>
      <c r="B53" s="247" t="s">
        <v>181</v>
      </c>
      <c r="C53" s="248" t="s">
        <v>182</v>
      </c>
      <c r="D53" s="53" t="s">
        <v>298</v>
      </c>
      <c r="E53" s="246" t="s">
        <v>183</v>
      </c>
      <c r="F53" s="319" t="s">
        <v>22</v>
      </c>
      <c r="G53" s="475">
        <f>'HK1'!I39</f>
        <v>7</v>
      </c>
      <c r="H53" s="475">
        <f>'HK1'!L39</f>
        <v>7</v>
      </c>
      <c r="I53" s="475">
        <f>'HK1'!O39</f>
        <v>7</v>
      </c>
      <c r="J53" s="475">
        <f>'HK1'!R39</f>
        <v>9</v>
      </c>
      <c r="K53" s="476">
        <f>'HK1'!U39</f>
        <v>6</v>
      </c>
      <c r="L53" s="475">
        <f>'HK1'!X39</f>
        <v>7</v>
      </c>
      <c r="M53" s="475">
        <f>'HK2'!I39</f>
        <v>6</v>
      </c>
      <c r="N53" s="475">
        <f>'HK2'!L39</f>
        <v>5</v>
      </c>
      <c r="O53" s="475">
        <f>'HK2'!O39</f>
        <v>6</v>
      </c>
      <c r="P53" s="475">
        <f>'HK2'!R39</f>
        <v>7</v>
      </c>
      <c r="Q53" s="475">
        <f>'HK2'!U39</f>
        <v>8</v>
      </c>
      <c r="R53" s="475">
        <f>'HK2'!X39</f>
        <v>5</v>
      </c>
      <c r="S53" s="477">
        <f>'HK3'!I39</f>
        <v>9</v>
      </c>
      <c r="T53" s="477">
        <f>'HK3'!L39</f>
        <v>7</v>
      </c>
      <c r="U53" s="477">
        <f>'HK3'!O39</f>
        <v>6</v>
      </c>
      <c r="V53" s="477">
        <f>'HK3'!R39</f>
        <v>7</v>
      </c>
      <c r="W53" s="477">
        <f>'HK3'!U39</f>
        <v>8</v>
      </c>
      <c r="X53" s="477">
        <f>'HK3'!X39</f>
        <v>6</v>
      </c>
      <c r="Y53" s="477">
        <f>'HK3'!AA39</f>
        <v>3</v>
      </c>
      <c r="Z53" s="477" t="e">
        <f>#REF!</f>
        <v>#REF!</v>
      </c>
      <c r="AA53" s="477" t="e">
        <f>#REF!</f>
        <v>#REF!</v>
      </c>
      <c r="AB53" s="477" t="e">
        <f>#REF!</f>
        <v>#REF!</v>
      </c>
      <c r="AC53" s="477" t="e">
        <f>#REF!</f>
        <v>#REF!</v>
      </c>
      <c r="AD53" s="477" t="e">
        <f>#REF!</f>
        <v>#REF!</v>
      </c>
      <c r="AE53" s="477" t="e">
        <f>#REF!</f>
        <v>#REF!</v>
      </c>
      <c r="AF53" s="477" t="e">
        <f>#REF!</f>
        <v>#REF!</v>
      </c>
      <c r="AG53" s="477" t="e">
        <f>#REF!</f>
        <v>#REF!</v>
      </c>
      <c r="AH53" s="477" t="e">
        <f>#REF!</f>
        <v>#REF!</v>
      </c>
      <c r="AI53" s="388" t="e">
        <f t="shared" si="5"/>
        <v>#REF!</v>
      </c>
      <c r="AJ53" s="317" t="e">
        <f t="shared" si="9"/>
        <v>#REF!</v>
      </c>
      <c r="AK53" s="261">
        <f t="shared" si="6"/>
        <v>1</v>
      </c>
      <c r="AL53" s="261">
        <f t="shared" si="7"/>
        <v>0</v>
      </c>
      <c r="AM53" s="261" t="e">
        <f t="shared" si="8"/>
        <v>#REF!</v>
      </c>
    </row>
    <row r="54" spans="1:39" s="318" customFormat="1" ht="23.25" customHeight="1">
      <c r="A54" s="246">
        <v>44</v>
      </c>
      <c r="B54" s="247" t="s">
        <v>184</v>
      </c>
      <c r="C54" s="248" t="s">
        <v>185</v>
      </c>
      <c r="D54" s="53" t="s">
        <v>299</v>
      </c>
      <c r="E54" s="246" t="s">
        <v>186</v>
      </c>
      <c r="F54" s="319" t="s">
        <v>53</v>
      </c>
      <c r="G54" s="475">
        <f>'HK1'!I40</f>
        <v>6</v>
      </c>
      <c r="H54" s="475">
        <f>'HK1'!L40</f>
        <v>5</v>
      </c>
      <c r="I54" s="475">
        <f>'HK1'!O40</f>
        <v>5</v>
      </c>
      <c r="J54" s="475">
        <f>'HK1'!R40</f>
        <v>9</v>
      </c>
      <c r="K54" s="476">
        <f>'HK1'!U40</f>
        <v>6</v>
      </c>
      <c r="L54" s="475">
        <f>'HK1'!X40</f>
        <v>5</v>
      </c>
      <c r="M54" s="475">
        <f>'HK2'!I40</f>
        <v>7</v>
      </c>
      <c r="N54" s="475">
        <f>'HK2'!L40</f>
        <v>6</v>
      </c>
      <c r="O54" s="475">
        <f>'HK2'!O40</f>
        <v>6</v>
      </c>
      <c r="P54" s="475">
        <f>'HK2'!R40</f>
        <v>6</v>
      </c>
      <c r="Q54" s="475">
        <f>'HK2'!U40</f>
        <v>5</v>
      </c>
      <c r="R54" s="475">
        <f>'HK2'!X40</f>
        <v>5</v>
      </c>
      <c r="S54" s="477">
        <f>'HK3'!I40</f>
        <v>9</v>
      </c>
      <c r="T54" s="477">
        <f>'HK3'!L40</f>
        <v>7</v>
      </c>
      <c r="U54" s="477">
        <f>'HK3'!O40</f>
        <v>6</v>
      </c>
      <c r="V54" s="477">
        <f>'HK3'!R40</f>
        <v>7</v>
      </c>
      <c r="W54" s="477">
        <f>'HK3'!U40</f>
        <v>7</v>
      </c>
      <c r="X54" s="477">
        <f>'HK3'!X40</f>
        <v>5</v>
      </c>
      <c r="Y54" s="477">
        <f>'HK3'!AA40</f>
        <v>3</v>
      </c>
      <c r="Z54" s="477" t="e">
        <f>#REF!</f>
        <v>#REF!</v>
      </c>
      <c r="AA54" s="477" t="e">
        <f>#REF!</f>
        <v>#REF!</v>
      </c>
      <c r="AB54" s="477" t="e">
        <f>#REF!</f>
        <v>#REF!</v>
      </c>
      <c r="AC54" s="477" t="e">
        <f>#REF!</f>
        <v>#REF!</v>
      </c>
      <c r="AD54" s="477" t="e">
        <f>#REF!</f>
        <v>#REF!</v>
      </c>
      <c r="AE54" s="477" t="e">
        <f>#REF!</f>
        <v>#REF!</v>
      </c>
      <c r="AF54" s="477" t="e">
        <f>#REF!</f>
        <v>#REF!</v>
      </c>
      <c r="AG54" s="477" t="e">
        <f>#REF!</f>
        <v>#REF!</v>
      </c>
      <c r="AH54" s="477" t="e">
        <f>#REF!</f>
        <v>#REF!</v>
      </c>
      <c r="AI54" s="388" t="e">
        <f t="shared" si="5"/>
        <v>#REF!</v>
      </c>
      <c r="AJ54" s="317" t="e">
        <f t="shared" si="9"/>
        <v>#REF!</v>
      </c>
      <c r="AK54" s="261">
        <f t="shared" si="6"/>
        <v>1</v>
      </c>
      <c r="AL54" s="261">
        <f t="shared" si="7"/>
        <v>0</v>
      </c>
      <c r="AM54" s="261" t="e">
        <f t="shared" si="8"/>
        <v>#REF!</v>
      </c>
    </row>
    <row r="55" spans="1:39" s="318" customFormat="1" ht="23.25" customHeight="1">
      <c r="A55" s="246">
        <v>45</v>
      </c>
      <c r="B55" s="247" t="s">
        <v>48</v>
      </c>
      <c r="C55" s="248" t="s">
        <v>187</v>
      </c>
      <c r="D55" s="375" t="s">
        <v>300</v>
      </c>
      <c r="E55" s="246" t="s">
        <v>52</v>
      </c>
      <c r="F55" s="319" t="s">
        <v>2</v>
      </c>
      <c r="G55" s="475">
        <f>'HK1'!I41</f>
        <v>9</v>
      </c>
      <c r="H55" s="475">
        <f>'HK1'!L41</f>
        <v>5</v>
      </c>
      <c r="I55" s="475">
        <f>'HK1'!O41</f>
        <v>7</v>
      </c>
      <c r="J55" s="475">
        <f>'HK1'!R41</f>
        <v>4</v>
      </c>
      <c r="K55" s="476">
        <f>'HK1'!U41</f>
        <v>7</v>
      </c>
      <c r="L55" s="475">
        <f>'HK1'!X41</f>
        <v>7</v>
      </c>
      <c r="M55" s="475">
        <f>'HK2'!I41</f>
        <v>8</v>
      </c>
      <c r="N55" s="475">
        <f>'HK2'!L41</f>
        <v>3</v>
      </c>
      <c r="O55" s="475">
        <f>'HK2'!O41</f>
        <v>5</v>
      </c>
      <c r="P55" s="475">
        <f>'HK2'!R41</f>
        <v>3</v>
      </c>
      <c r="Q55" s="475">
        <f>'HK2'!U41</f>
        <v>5</v>
      </c>
      <c r="R55" s="475">
        <f>'HK2'!X41</f>
        <v>9</v>
      </c>
      <c r="S55" s="477">
        <f>'HK3'!I41</f>
        <v>0</v>
      </c>
      <c r="T55" s="477">
        <f>'HK3'!L41</f>
        <v>0</v>
      </c>
      <c r="U55" s="477">
        <f>'HK3'!O41</f>
        <v>1</v>
      </c>
      <c r="V55" s="477">
        <f>'HK3'!R41</f>
        <v>0</v>
      </c>
      <c r="W55" s="477">
        <f>'HK3'!U41</f>
        <v>0</v>
      </c>
      <c r="X55" s="477">
        <f>'HK3'!X41</f>
        <v>0</v>
      </c>
      <c r="Y55" s="477">
        <f>'HK3'!AA41</f>
        <v>0</v>
      </c>
      <c r="Z55" s="477" t="e">
        <f>#REF!</f>
        <v>#REF!</v>
      </c>
      <c r="AA55" s="477" t="e">
        <f>#REF!</f>
        <v>#REF!</v>
      </c>
      <c r="AB55" s="477" t="e">
        <f>#REF!</f>
        <v>#REF!</v>
      </c>
      <c r="AC55" s="477" t="e">
        <f>#REF!</f>
        <v>#REF!</v>
      </c>
      <c r="AD55" s="477" t="e">
        <f>#REF!</f>
        <v>#REF!</v>
      </c>
      <c r="AE55" s="477" t="e">
        <f>#REF!</f>
        <v>#REF!</v>
      </c>
      <c r="AF55" s="477" t="e">
        <f>#REF!</f>
        <v>#REF!</v>
      </c>
      <c r="AG55" s="477" t="e">
        <f>#REF!</f>
        <v>#REF!</v>
      </c>
      <c r="AH55" s="477" t="e">
        <f>#REF!</f>
        <v>#REF!</v>
      </c>
      <c r="AI55" s="388" t="e">
        <f t="shared" si="5"/>
        <v>#REF!</v>
      </c>
      <c r="AJ55" s="317" t="e">
        <f t="shared" si="9"/>
        <v>#REF!</v>
      </c>
      <c r="AK55" s="261">
        <f t="shared" si="6"/>
        <v>10</v>
      </c>
      <c r="AL55" s="261">
        <f t="shared" si="7"/>
        <v>34</v>
      </c>
      <c r="AM55" s="261" t="e">
        <f t="shared" si="8"/>
        <v>#REF!</v>
      </c>
    </row>
    <row r="56" spans="1:39" s="318" customFormat="1" ht="23.25" customHeight="1">
      <c r="A56" s="471">
        <v>46</v>
      </c>
      <c r="B56" s="247" t="s">
        <v>159</v>
      </c>
      <c r="C56" s="248" t="s">
        <v>188</v>
      </c>
      <c r="D56" s="53" t="s">
        <v>301</v>
      </c>
      <c r="E56" s="246" t="s">
        <v>70</v>
      </c>
      <c r="F56" s="319" t="s">
        <v>189</v>
      </c>
      <c r="G56" s="475">
        <f>'HK1'!I42</f>
        <v>6</v>
      </c>
      <c r="H56" s="475">
        <f>'HK1'!L42</f>
        <v>5</v>
      </c>
      <c r="I56" s="475">
        <f>'HK1'!O42</f>
        <v>4</v>
      </c>
      <c r="J56" s="475">
        <f>'HK1'!R42</f>
        <v>6</v>
      </c>
      <c r="K56" s="476">
        <f>'HK1'!U42</f>
        <v>4</v>
      </c>
      <c r="L56" s="475">
        <f>'HK1'!X42</f>
        <v>6</v>
      </c>
      <c r="M56" s="475">
        <f>'HK2'!I42</f>
        <v>9</v>
      </c>
      <c r="N56" s="475">
        <f>'HK2'!L42</f>
        <v>4</v>
      </c>
      <c r="O56" s="475">
        <f>'HK2'!O42</f>
        <v>6</v>
      </c>
      <c r="P56" s="475">
        <f>'HK2'!R42</f>
        <v>5</v>
      </c>
      <c r="Q56" s="475">
        <f>'HK2'!U42</f>
        <v>5</v>
      </c>
      <c r="R56" s="475">
        <f>'HK2'!X42</f>
        <v>6</v>
      </c>
      <c r="S56" s="477">
        <f>'HK3'!I42</f>
        <v>9</v>
      </c>
      <c r="T56" s="477">
        <f>'HK3'!L42</f>
        <v>7</v>
      </c>
      <c r="U56" s="477">
        <f>'HK3'!O42</f>
        <v>7</v>
      </c>
      <c r="V56" s="477">
        <f>'HK3'!R42</f>
        <v>7</v>
      </c>
      <c r="W56" s="477">
        <f>'HK3'!U42</f>
        <v>4</v>
      </c>
      <c r="X56" s="477">
        <f>'HK3'!X42</f>
        <v>4</v>
      </c>
      <c r="Y56" s="477">
        <f>'HK3'!AA42</f>
        <v>3</v>
      </c>
      <c r="Z56" s="477" t="e">
        <f>#REF!</f>
        <v>#REF!</v>
      </c>
      <c r="AA56" s="477" t="e">
        <f>#REF!</f>
        <v>#REF!</v>
      </c>
      <c r="AB56" s="477" t="e">
        <f>#REF!</f>
        <v>#REF!</v>
      </c>
      <c r="AC56" s="477" t="e">
        <f>#REF!</f>
        <v>#REF!</v>
      </c>
      <c r="AD56" s="477" t="e">
        <f>#REF!</f>
        <v>#REF!</v>
      </c>
      <c r="AE56" s="477" t="e">
        <f>#REF!</f>
        <v>#REF!</v>
      </c>
      <c r="AF56" s="477" t="e">
        <f>#REF!</f>
        <v>#REF!</v>
      </c>
      <c r="AG56" s="477" t="e">
        <f>#REF!</f>
        <v>#REF!</v>
      </c>
      <c r="AH56" s="477" t="e">
        <f>#REF!</f>
        <v>#REF!</v>
      </c>
      <c r="AI56" s="388" t="e">
        <f t="shared" si="5"/>
        <v>#REF!</v>
      </c>
      <c r="AJ56" s="317" t="e">
        <f t="shared" si="9"/>
        <v>#REF!</v>
      </c>
      <c r="AK56" s="261">
        <f t="shared" si="6"/>
        <v>6</v>
      </c>
      <c r="AL56" s="261">
        <f t="shared" si="7"/>
        <v>18</v>
      </c>
      <c r="AM56" s="261" t="e">
        <f t="shared" si="8"/>
        <v>#REF!</v>
      </c>
    </row>
    <row r="57" spans="1:39" s="318" customFormat="1" ht="23.25" customHeight="1">
      <c r="A57" s="246">
        <v>47</v>
      </c>
      <c r="B57" s="247" t="s">
        <v>190</v>
      </c>
      <c r="C57" s="248" t="s">
        <v>188</v>
      </c>
      <c r="D57" s="98" t="s">
        <v>302</v>
      </c>
      <c r="E57" s="246" t="s">
        <v>191</v>
      </c>
      <c r="F57" s="319" t="s">
        <v>69</v>
      </c>
      <c r="G57" s="475" t="str">
        <f>'HK1'!I91</f>
        <v>M</v>
      </c>
      <c r="H57" s="475">
        <f>'HK1'!L91</f>
        <v>6</v>
      </c>
      <c r="I57" s="475">
        <f>'HK1'!O91</f>
        <v>4</v>
      </c>
      <c r="J57" s="475">
        <f>'HK1'!R91</f>
        <v>9</v>
      </c>
      <c r="K57" s="476">
        <f>'HK1'!U91</f>
        <v>5</v>
      </c>
      <c r="L57" s="475">
        <f>'HK1'!X91</f>
        <v>5</v>
      </c>
      <c r="M57" s="475">
        <f>'HK2'!I81</f>
        <v>0</v>
      </c>
      <c r="N57" s="475">
        <f>'HK2'!L81</f>
        <v>1</v>
      </c>
      <c r="O57" s="475">
        <f>'HK2'!O81</f>
        <v>2</v>
      </c>
      <c r="P57" s="475">
        <f>'HK2'!R81</f>
        <v>1</v>
      </c>
      <c r="Q57" s="475">
        <f>'HK2'!U81</f>
        <v>2</v>
      </c>
      <c r="R57" s="475">
        <f>'HK2'!X81</f>
        <v>0</v>
      </c>
      <c r="S57" s="477" t="e">
        <f>'HK3'!#REF!</f>
        <v>#REF!</v>
      </c>
      <c r="T57" s="477" t="e">
        <f>'HK3'!#REF!</f>
        <v>#REF!</v>
      </c>
      <c r="U57" s="477" t="e">
        <f>'HK3'!#REF!</f>
        <v>#REF!</v>
      </c>
      <c r="V57" s="477" t="e">
        <f>'HK3'!#REF!</f>
        <v>#REF!</v>
      </c>
      <c r="W57" s="477" t="e">
        <f>'HK3'!#REF!</f>
        <v>#REF!</v>
      </c>
      <c r="X57" s="477" t="e">
        <f>'HK3'!#REF!</f>
        <v>#REF!</v>
      </c>
      <c r="Y57" s="477" t="e">
        <f>'HK3'!#REF!</f>
        <v>#REF!</v>
      </c>
      <c r="Z57" s="477" t="e">
        <f>#REF!</f>
        <v>#REF!</v>
      </c>
      <c r="AA57" s="477" t="e">
        <f>#REF!</f>
        <v>#REF!</v>
      </c>
      <c r="AB57" s="477" t="e">
        <f>#REF!</f>
        <v>#REF!</v>
      </c>
      <c r="AC57" s="477" t="e">
        <f>#REF!</f>
        <v>#REF!</v>
      </c>
      <c r="AD57" s="477" t="e">
        <f>#REF!</f>
        <v>#REF!</v>
      </c>
      <c r="AE57" s="477" t="e">
        <f>#REF!</f>
        <v>#REF!</v>
      </c>
      <c r="AF57" s="477" t="e">
        <f>#REF!</f>
        <v>#REF!</v>
      </c>
      <c r="AG57" s="477" t="e">
        <f>#REF!</f>
        <v>#REF!</v>
      </c>
      <c r="AH57" s="477" t="e">
        <f>#REF!</f>
        <v>#REF!</v>
      </c>
      <c r="AI57" s="388" t="e">
        <f t="shared" si="5"/>
        <v>#REF!</v>
      </c>
      <c r="AJ57" s="317" t="e">
        <f t="shared" si="9"/>
        <v>#REF!</v>
      </c>
      <c r="AK57" s="261">
        <f t="shared" si="6"/>
        <v>7</v>
      </c>
      <c r="AL57" s="261">
        <f t="shared" si="7"/>
        <v>26</v>
      </c>
      <c r="AM57" s="261" t="e">
        <f t="shared" si="8"/>
        <v>#REF!</v>
      </c>
    </row>
    <row r="58" spans="1:39" s="318" customFormat="1" ht="23.25" customHeight="1">
      <c r="A58" s="246">
        <v>48</v>
      </c>
      <c r="B58" s="247" t="s">
        <v>192</v>
      </c>
      <c r="C58" s="248" t="s">
        <v>193</v>
      </c>
      <c r="D58" s="53" t="s">
        <v>303</v>
      </c>
      <c r="E58" s="246" t="s">
        <v>117</v>
      </c>
      <c r="F58" s="319" t="s">
        <v>27</v>
      </c>
      <c r="G58" s="475">
        <f>'HK1'!I43</f>
        <v>8</v>
      </c>
      <c r="H58" s="475">
        <f>'HK1'!L43</f>
        <v>5</v>
      </c>
      <c r="I58" s="475">
        <f>'HK1'!O43</f>
        <v>6</v>
      </c>
      <c r="J58" s="475">
        <f>'HK1'!R43</f>
        <v>6</v>
      </c>
      <c r="K58" s="476">
        <f>'HK1'!U43</f>
        <v>6</v>
      </c>
      <c r="L58" s="475">
        <f>'HK1'!X43</f>
        <v>6</v>
      </c>
      <c r="M58" s="475">
        <f>'HK2'!I43</f>
        <v>8</v>
      </c>
      <c r="N58" s="475">
        <f>'HK2'!L43</f>
        <v>5</v>
      </c>
      <c r="O58" s="475">
        <f>'HK2'!O43</f>
        <v>5</v>
      </c>
      <c r="P58" s="475">
        <f>'HK2'!R43</f>
        <v>5</v>
      </c>
      <c r="Q58" s="475">
        <f>'HK2'!U43</f>
        <v>5</v>
      </c>
      <c r="R58" s="475">
        <f>'HK2'!X43</f>
        <v>7</v>
      </c>
      <c r="S58" s="477">
        <f>'HK3'!I43</f>
        <v>9</v>
      </c>
      <c r="T58" s="477">
        <f>'HK3'!L43</f>
        <v>6</v>
      </c>
      <c r="U58" s="477">
        <f>'HK3'!O43</f>
        <v>6</v>
      </c>
      <c r="V58" s="477">
        <f>'HK3'!R43</f>
        <v>8</v>
      </c>
      <c r="W58" s="477">
        <f>'HK3'!U43</f>
        <v>6</v>
      </c>
      <c r="X58" s="477">
        <f>'HK3'!X43</f>
        <v>5</v>
      </c>
      <c r="Y58" s="477">
        <f>'HK3'!AA43</f>
        <v>8</v>
      </c>
      <c r="Z58" s="477" t="e">
        <f>#REF!</f>
        <v>#REF!</v>
      </c>
      <c r="AA58" s="477" t="e">
        <f>#REF!</f>
        <v>#REF!</v>
      </c>
      <c r="AB58" s="477" t="e">
        <f>#REF!</f>
        <v>#REF!</v>
      </c>
      <c r="AC58" s="477" t="e">
        <f>#REF!</f>
        <v>#REF!</v>
      </c>
      <c r="AD58" s="477" t="e">
        <f>#REF!</f>
        <v>#REF!</v>
      </c>
      <c r="AE58" s="477" t="e">
        <f>#REF!</f>
        <v>#REF!</v>
      </c>
      <c r="AF58" s="477" t="e">
        <f>#REF!</f>
        <v>#REF!</v>
      </c>
      <c r="AG58" s="477" t="e">
        <f>#REF!</f>
        <v>#REF!</v>
      </c>
      <c r="AH58" s="477" t="e">
        <f>#REF!</f>
        <v>#REF!</v>
      </c>
      <c r="AI58" s="388" t="e">
        <f t="shared" si="5"/>
        <v>#REF!</v>
      </c>
      <c r="AJ58" s="317" t="e">
        <f t="shared" si="9"/>
        <v>#REF!</v>
      </c>
      <c r="AK58" s="261">
        <f t="shared" si="6"/>
        <v>0</v>
      </c>
      <c r="AL58" s="261">
        <f t="shared" si="7"/>
        <v>0</v>
      </c>
      <c r="AM58" s="261" t="e">
        <f t="shared" si="8"/>
        <v>#REF!</v>
      </c>
    </row>
    <row r="59" spans="1:39" s="318" customFormat="1" ht="23.25" customHeight="1">
      <c r="A59" s="471">
        <v>49</v>
      </c>
      <c r="B59" s="247" t="s">
        <v>194</v>
      </c>
      <c r="C59" s="248" t="s">
        <v>66</v>
      </c>
      <c r="D59" s="53" t="s">
        <v>304</v>
      </c>
      <c r="E59" s="246" t="s">
        <v>195</v>
      </c>
      <c r="F59" s="319" t="s">
        <v>20</v>
      </c>
      <c r="G59" s="475">
        <f>'HK1'!I44</f>
        <v>7</v>
      </c>
      <c r="H59" s="475">
        <f>'HK1'!L44</f>
        <v>6</v>
      </c>
      <c r="I59" s="475">
        <f>'HK1'!O44</f>
        <v>5</v>
      </c>
      <c r="J59" s="475">
        <f>'HK1'!R44</f>
        <v>6</v>
      </c>
      <c r="K59" s="476">
        <f>'HK1'!U44</f>
        <v>6</v>
      </c>
      <c r="L59" s="475">
        <f>'HK1'!X44</f>
        <v>5</v>
      </c>
      <c r="M59" s="475">
        <f>'HK2'!I44</f>
        <v>9</v>
      </c>
      <c r="N59" s="475">
        <f>'HK2'!L44</f>
        <v>6</v>
      </c>
      <c r="O59" s="475">
        <f>'HK2'!O44</f>
        <v>6</v>
      </c>
      <c r="P59" s="475">
        <f>'HK2'!R44</f>
        <v>6</v>
      </c>
      <c r="Q59" s="475">
        <f>'HK2'!U44</f>
        <v>7</v>
      </c>
      <c r="R59" s="475">
        <f>'HK2'!X44</f>
        <v>5</v>
      </c>
      <c r="S59" s="477">
        <f>'HK3'!I44</f>
        <v>9</v>
      </c>
      <c r="T59" s="477">
        <f>'HK3'!L44</f>
        <v>4</v>
      </c>
      <c r="U59" s="477">
        <f>'HK3'!O44</f>
        <v>7</v>
      </c>
      <c r="V59" s="477">
        <f>'HK3'!R44</f>
        <v>8</v>
      </c>
      <c r="W59" s="477">
        <f>'HK3'!U44</f>
        <v>7</v>
      </c>
      <c r="X59" s="477">
        <f>'HK3'!X44</f>
        <v>5</v>
      </c>
      <c r="Y59" s="477">
        <f>'HK3'!AA44</f>
        <v>8</v>
      </c>
      <c r="Z59" s="477" t="e">
        <f>#REF!</f>
        <v>#REF!</v>
      </c>
      <c r="AA59" s="477" t="e">
        <f>#REF!</f>
        <v>#REF!</v>
      </c>
      <c r="AB59" s="477" t="e">
        <f>#REF!</f>
        <v>#REF!</v>
      </c>
      <c r="AC59" s="477" t="e">
        <f>#REF!</f>
        <v>#REF!</v>
      </c>
      <c r="AD59" s="477" t="e">
        <f>#REF!</f>
        <v>#REF!</v>
      </c>
      <c r="AE59" s="477" t="e">
        <f>#REF!</f>
        <v>#REF!</v>
      </c>
      <c r="AF59" s="477" t="e">
        <f>#REF!</f>
        <v>#REF!</v>
      </c>
      <c r="AG59" s="477" t="e">
        <f>#REF!</f>
        <v>#REF!</v>
      </c>
      <c r="AH59" s="477" t="e">
        <f>#REF!</f>
        <v>#REF!</v>
      </c>
      <c r="AI59" s="388" t="e">
        <f t="shared" si="5"/>
        <v>#REF!</v>
      </c>
      <c r="AJ59" s="317" t="e">
        <f t="shared" si="9"/>
        <v>#REF!</v>
      </c>
      <c r="AK59" s="261">
        <f t="shared" si="6"/>
        <v>1</v>
      </c>
      <c r="AL59" s="261">
        <f t="shared" si="7"/>
        <v>3</v>
      </c>
      <c r="AM59" s="261" t="e">
        <f t="shared" si="8"/>
        <v>#REF!</v>
      </c>
    </row>
    <row r="60" spans="1:39" s="318" customFormat="1" ht="23.25" customHeight="1">
      <c r="A60" s="246">
        <v>50</v>
      </c>
      <c r="B60" s="247" t="s">
        <v>196</v>
      </c>
      <c r="C60" s="248" t="s">
        <v>66</v>
      </c>
      <c r="D60" s="98" t="s">
        <v>305</v>
      </c>
      <c r="E60" s="246" t="s">
        <v>197</v>
      </c>
      <c r="F60" s="319" t="s">
        <v>21</v>
      </c>
      <c r="G60" s="475">
        <f>'HK1'!I92</f>
        <v>5</v>
      </c>
      <c r="H60" s="475">
        <f>'HK1'!L92</f>
        <v>5</v>
      </c>
      <c r="I60" s="475">
        <f>'HK1'!O92</f>
        <v>4</v>
      </c>
      <c r="J60" s="475">
        <f>'HK1'!R92</f>
        <v>4</v>
      </c>
      <c r="K60" s="476">
        <f>'HK1'!U92</f>
        <v>6</v>
      </c>
      <c r="L60" s="475">
        <f>'HK1'!X92</f>
        <v>6</v>
      </c>
      <c r="M60" s="475">
        <f>'HK2'!I82</f>
        <v>0</v>
      </c>
      <c r="N60" s="475">
        <f>'HK2'!L82</f>
        <v>0</v>
      </c>
      <c r="O60" s="475">
        <f>'HK2'!O82</f>
        <v>0</v>
      </c>
      <c r="P60" s="475">
        <f>'HK2'!R82</f>
        <v>0</v>
      </c>
      <c r="Q60" s="475">
        <f>'HK2'!U82</f>
        <v>3</v>
      </c>
      <c r="R60" s="475">
        <f>'HK2'!X82</f>
        <v>0</v>
      </c>
      <c r="S60" s="477" t="e">
        <f>'HK3'!#REF!</f>
        <v>#REF!</v>
      </c>
      <c r="T60" s="477" t="e">
        <f>'HK3'!#REF!</f>
        <v>#REF!</v>
      </c>
      <c r="U60" s="477" t="e">
        <f>'HK3'!#REF!</f>
        <v>#REF!</v>
      </c>
      <c r="V60" s="477" t="e">
        <f>'HK3'!#REF!</f>
        <v>#REF!</v>
      </c>
      <c r="W60" s="477" t="e">
        <f>'HK3'!#REF!</f>
        <v>#REF!</v>
      </c>
      <c r="X60" s="477" t="e">
        <f>'HK3'!#REF!</f>
        <v>#REF!</v>
      </c>
      <c r="Y60" s="477" t="e">
        <f>'HK3'!#REF!</f>
        <v>#REF!</v>
      </c>
      <c r="Z60" s="477" t="e">
        <f>#REF!</f>
        <v>#REF!</v>
      </c>
      <c r="AA60" s="477" t="e">
        <f>#REF!</f>
        <v>#REF!</v>
      </c>
      <c r="AB60" s="477" t="e">
        <f>#REF!</f>
        <v>#REF!</v>
      </c>
      <c r="AC60" s="477" t="e">
        <f>#REF!</f>
        <v>#REF!</v>
      </c>
      <c r="AD60" s="477" t="e">
        <f>#REF!</f>
        <v>#REF!</v>
      </c>
      <c r="AE60" s="477" t="e">
        <f>#REF!</f>
        <v>#REF!</v>
      </c>
      <c r="AF60" s="477" t="e">
        <f>#REF!</f>
        <v>#REF!</v>
      </c>
      <c r="AG60" s="477" t="e">
        <f>#REF!</f>
        <v>#REF!</v>
      </c>
      <c r="AH60" s="477" t="e">
        <f>#REF!</f>
        <v>#REF!</v>
      </c>
      <c r="AI60" s="388" t="e">
        <f t="shared" si="5"/>
        <v>#REF!</v>
      </c>
      <c r="AJ60" s="317" t="e">
        <f t="shared" si="9"/>
        <v>#REF!</v>
      </c>
      <c r="AK60" s="261">
        <f t="shared" si="6"/>
        <v>8</v>
      </c>
      <c r="AL60" s="261">
        <f t="shared" si="7"/>
        <v>30</v>
      </c>
      <c r="AM60" s="261" t="e">
        <f t="shared" si="8"/>
        <v>#REF!</v>
      </c>
    </row>
    <row r="61" spans="1:39" s="318" customFormat="1" ht="23.25" customHeight="1">
      <c r="A61" s="246">
        <v>51</v>
      </c>
      <c r="B61" s="247" t="s">
        <v>198</v>
      </c>
      <c r="C61" s="248" t="s">
        <v>66</v>
      </c>
      <c r="D61" s="53" t="s">
        <v>306</v>
      </c>
      <c r="E61" s="246" t="s">
        <v>199</v>
      </c>
      <c r="F61" s="319" t="s">
        <v>53</v>
      </c>
      <c r="G61" s="475">
        <f>'HK1'!I45</f>
        <v>8</v>
      </c>
      <c r="H61" s="475">
        <f>'HK1'!L45</f>
        <v>5</v>
      </c>
      <c r="I61" s="475">
        <f>'HK1'!O45</f>
        <v>6</v>
      </c>
      <c r="J61" s="475">
        <f>'HK1'!R45</f>
        <v>10</v>
      </c>
      <c r="K61" s="476">
        <f>'HK1'!U45</f>
        <v>6</v>
      </c>
      <c r="L61" s="475">
        <f>'HK1'!X45</f>
        <v>7</v>
      </c>
      <c r="M61" s="475">
        <f>'HK2'!I45</f>
        <v>6</v>
      </c>
      <c r="N61" s="475">
        <f>'HK2'!L45</f>
        <v>5</v>
      </c>
      <c r="O61" s="475">
        <f>'HK2'!O45</f>
        <v>5</v>
      </c>
      <c r="P61" s="475">
        <f>'HK2'!R45</f>
        <v>5</v>
      </c>
      <c r="Q61" s="475">
        <f>'HK2'!U45</f>
        <v>7</v>
      </c>
      <c r="R61" s="475">
        <f>'HK2'!X45</f>
        <v>5</v>
      </c>
      <c r="S61" s="477">
        <f>'HK3'!I45</f>
        <v>9</v>
      </c>
      <c r="T61" s="477">
        <f>'HK3'!L45</f>
        <v>8</v>
      </c>
      <c r="U61" s="477">
        <f>'HK3'!O45</f>
        <v>7</v>
      </c>
      <c r="V61" s="477">
        <f>'HK3'!R45</f>
        <v>7</v>
      </c>
      <c r="W61" s="477">
        <f>'HK3'!U45</f>
        <v>6</v>
      </c>
      <c r="X61" s="477">
        <f>'HK3'!X45</f>
        <v>5</v>
      </c>
      <c r="Y61" s="477">
        <f>'HK3'!AA45</f>
        <v>3</v>
      </c>
      <c r="Z61" s="477" t="e">
        <f>#REF!</f>
        <v>#REF!</v>
      </c>
      <c r="AA61" s="477" t="e">
        <f>#REF!</f>
        <v>#REF!</v>
      </c>
      <c r="AB61" s="477" t="e">
        <f>#REF!</f>
        <v>#REF!</v>
      </c>
      <c r="AC61" s="477" t="e">
        <f>#REF!</f>
        <v>#REF!</v>
      </c>
      <c r="AD61" s="477" t="e">
        <f>#REF!</f>
        <v>#REF!</v>
      </c>
      <c r="AE61" s="477" t="e">
        <f>#REF!</f>
        <v>#REF!</v>
      </c>
      <c r="AF61" s="477" t="e">
        <f>#REF!</f>
        <v>#REF!</v>
      </c>
      <c r="AG61" s="477" t="e">
        <f>#REF!</f>
        <v>#REF!</v>
      </c>
      <c r="AH61" s="477" t="e">
        <f>#REF!</f>
        <v>#REF!</v>
      </c>
      <c r="AI61" s="388" t="e">
        <f t="shared" si="5"/>
        <v>#REF!</v>
      </c>
      <c r="AJ61" s="317" t="e">
        <f t="shared" si="9"/>
        <v>#REF!</v>
      </c>
      <c r="AK61" s="261">
        <f t="shared" si="6"/>
        <v>1</v>
      </c>
      <c r="AL61" s="261">
        <f t="shared" si="7"/>
        <v>0</v>
      </c>
      <c r="AM61" s="261" t="e">
        <f t="shared" si="8"/>
        <v>#REF!</v>
      </c>
    </row>
    <row r="62" spans="1:39" s="318" customFormat="1" ht="23.25" customHeight="1">
      <c r="A62" s="471">
        <v>52</v>
      </c>
      <c r="B62" s="247" t="s">
        <v>59</v>
      </c>
      <c r="C62" s="248" t="s">
        <v>200</v>
      </c>
      <c r="D62" s="53" t="s">
        <v>307</v>
      </c>
      <c r="E62" s="246" t="s">
        <v>51</v>
      </c>
      <c r="F62" s="319" t="s">
        <v>53</v>
      </c>
      <c r="G62" s="475" t="str">
        <f>'HK1'!I46</f>
        <v>M</v>
      </c>
      <c r="H62" s="475">
        <f>'HK1'!L46</f>
        <v>6</v>
      </c>
      <c r="I62" s="475">
        <f>'HK1'!O46</f>
        <v>8</v>
      </c>
      <c r="J62" s="475">
        <f>'HK1'!R46</f>
        <v>9</v>
      </c>
      <c r="K62" s="476">
        <f>'HK1'!U46</f>
        <v>7</v>
      </c>
      <c r="L62" s="475">
        <f>'HK1'!X46</f>
        <v>7</v>
      </c>
      <c r="M62" s="475" t="str">
        <f>'HK2'!I46</f>
        <v>M</v>
      </c>
      <c r="N62" s="475">
        <f>'HK2'!L46</f>
        <v>5</v>
      </c>
      <c r="O62" s="475">
        <f>'HK2'!O46</f>
        <v>7</v>
      </c>
      <c r="P62" s="475">
        <f>'HK2'!R46</f>
        <v>7</v>
      </c>
      <c r="Q62" s="475">
        <f>'HK2'!U46</f>
        <v>5</v>
      </c>
      <c r="R62" s="475">
        <f>'HK2'!X46</f>
        <v>5</v>
      </c>
      <c r="S62" s="477" t="str">
        <f>'HK3'!I46</f>
        <v>M</v>
      </c>
      <c r="T62" s="477">
        <f>'HK3'!L46</f>
        <v>8</v>
      </c>
      <c r="U62" s="477">
        <f>'HK3'!O46</f>
        <v>7</v>
      </c>
      <c r="V62" s="477">
        <f>'HK3'!R46</f>
        <v>7</v>
      </c>
      <c r="W62" s="477">
        <f>'HK3'!U46</f>
        <v>8</v>
      </c>
      <c r="X62" s="477">
        <f>'HK3'!X46</f>
        <v>8</v>
      </c>
      <c r="Y62" s="477">
        <f>'HK3'!AA46</f>
        <v>3</v>
      </c>
      <c r="Z62" s="477" t="e">
        <f>#REF!</f>
        <v>#REF!</v>
      </c>
      <c r="AA62" s="477" t="e">
        <f>#REF!</f>
        <v>#REF!</v>
      </c>
      <c r="AB62" s="477" t="e">
        <f>#REF!</f>
        <v>#REF!</v>
      </c>
      <c r="AC62" s="477" t="e">
        <f>#REF!</f>
        <v>#REF!</v>
      </c>
      <c r="AD62" s="477" t="e">
        <f>#REF!</f>
        <v>#REF!</v>
      </c>
      <c r="AE62" s="477" t="e">
        <f>#REF!</f>
        <v>#REF!</v>
      </c>
      <c r="AF62" s="477" t="e">
        <f>#REF!</f>
        <v>#REF!</v>
      </c>
      <c r="AG62" s="477" t="e">
        <f>#REF!</f>
        <v>#REF!</v>
      </c>
      <c r="AH62" s="477" t="e">
        <f>#REF!</f>
        <v>#REF!</v>
      </c>
      <c r="AI62" s="388" t="e">
        <f t="shared" si="5"/>
        <v>#REF!</v>
      </c>
      <c r="AJ62" s="317" t="e">
        <f t="shared" si="9"/>
        <v>#REF!</v>
      </c>
      <c r="AK62" s="261">
        <f t="shared" si="6"/>
        <v>1</v>
      </c>
      <c r="AL62" s="261">
        <f t="shared" si="7"/>
        <v>0</v>
      </c>
      <c r="AM62" s="261" t="e">
        <f t="shared" si="8"/>
        <v>#REF!</v>
      </c>
    </row>
    <row r="63" spans="1:39" s="318" customFormat="1" ht="23.25" customHeight="1">
      <c r="A63" s="246">
        <v>53</v>
      </c>
      <c r="B63" s="247" t="s">
        <v>43</v>
      </c>
      <c r="C63" s="248" t="s">
        <v>68</v>
      </c>
      <c r="D63" s="53" t="s">
        <v>308</v>
      </c>
      <c r="E63" s="246" t="s">
        <v>201</v>
      </c>
      <c r="F63" s="319" t="s">
        <v>45</v>
      </c>
      <c r="G63" s="475">
        <f>'HK1'!I47</f>
        <v>6</v>
      </c>
      <c r="H63" s="475">
        <f>'HK1'!L47</f>
        <v>5</v>
      </c>
      <c r="I63" s="475">
        <f>'HK1'!O47</f>
        <v>6</v>
      </c>
      <c r="J63" s="475">
        <f>'HK1'!R47</f>
        <v>8</v>
      </c>
      <c r="K63" s="476">
        <f>'HK1'!U47</f>
        <v>5</v>
      </c>
      <c r="L63" s="475">
        <f>'HK1'!X47</f>
        <v>6</v>
      </c>
      <c r="M63" s="475">
        <f>'HK2'!I47</f>
        <v>9</v>
      </c>
      <c r="N63" s="475">
        <f>'HK2'!L47</f>
        <v>4</v>
      </c>
      <c r="O63" s="475">
        <f>'HK2'!O47</f>
        <v>5</v>
      </c>
      <c r="P63" s="475">
        <f>'HK2'!R47</f>
        <v>5</v>
      </c>
      <c r="Q63" s="475">
        <f>'HK2'!U47</f>
        <v>6</v>
      </c>
      <c r="R63" s="475">
        <f>'HK2'!X47</f>
        <v>6</v>
      </c>
      <c r="S63" s="477">
        <f>'HK3'!I47</f>
        <v>9</v>
      </c>
      <c r="T63" s="477">
        <f>'HK3'!L47</f>
        <v>8</v>
      </c>
      <c r="U63" s="477">
        <f>'HK3'!O47</f>
        <v>5</v>
      </c>
      <c r="V63" s="477">
        <f>'HK3'!R47</f>
        <v>7</v>
      </c>
      <c r="W63" s="477">
        <f>'HK3'!U47</f>
        <v>5</v>
      </c>
      <c r="X63" s="477">
        <f>'HK3'!X47</f>
        <v>4</v>
      </c>
      <c r="Y63" s="477">
        <f>'HK3'!AA47</f>
        <v>3</v>
      </c>
      <c r="Z63" s="477" t="e">
        <f>#REF!</f>
        <v>#REF!</v>
      </c>
      <c r="AA63" s="477" t="e">
        <f>#REF!</f>
        <v>#REF!</v>
      </c>
      <c r="AB63" s="477" t="e">
        <f>#REF!</f>
        <v>#REF!</v>
      </c>
      <c r="AC63" s="477" t="e">
        <f>#REF!</f>
        <v>#REF!</v>
      </c>
      <c r="AD63" s="477" t="e">
        <f>#REF!</f>
        <v>#REF!</v>
      </c>
      <c r="AE63" s="477" t="e">
        <f>#REF!</f>
        <v>#REF!</v>
      </c>
      <c r="AF63" s="477" t="e">
        <f>#REF!</f>
        <v>#REF!</v>
      </c>
      <c r="AG63" s="477" t="e">
        <f>#REF!</f>
        <v>#REF!</v>
      </c>
      <c r="AH63" s="477" t="e">
        <f>#REF!</f>
        <v>#REF!</v>
      </c>
      <c r="AI63" s="388" t="e">
        <f t="shared" si="5"/>
        <v>#REF!</v>
      </c>
      <c r="AJ63" s="317" t="e">
        <f t="shared" si="9"/>
        <v>#REF!</v>
      </c>
      <c r="AK63" s="261">
        <f t="shared" si="6"/>
        <v>3</v>
      </c>
      <c r="AL63" s="261">
        <f t="shared" si="7"/>
        <v>7</v>
      </c>
      <c r="AM63" s="261" t="e">
        <f t="shared" si="8"/>
        <v>#REF!</v>
      </c>
    </row>
    <row r="64" spans="1:39" s="318" customFormat="1" ht="23.25" customHeight="1">
      <c r="A64" s="246">
        <v>54</v>
      </c>
      <c r="B64" s="247" t="s">
        <v>202</v>
      </c>
      <c r="C64" s="248" t="s">
        <v>203</v>
      </c>
      <c r="D64" s="98" t="s">
        <v>309</v>
      </c>
      <c r="E64" s="246" t="s">
        <v>204</v>
      </c>
      <c r="F64" s="319" t="s">
        <v>3</v>
      </c>
      <c r="G64" s="475">
        <f>'HK1'!I93</f>
        <v>6</v>
      </c>
      <c r="H64" s="475">
        <f>'HK1'!L93</f>
        <v>4</v>
      </c>
      <c r="I64" s="475">
        <f>'HK1'!O93</f>
        <v>2</v>
      </c>
      <c r="J64" s="475">
        <f>'HK1'!R93</f>
        <v>2</v>
      </c>
      <c r="K64" s="476">
        <f>'HK1'!U93</f>
        <v>4</v>
      </c>
      <c r="L64" s="475">
        <f>'HK1'!X93</f>
        <v>0</v>
      </c>
      <c r="M64" s="475">
        <f>'HK2'!I83</f>
        <v>8</v>
      </c>
      <c r="N64" s="475">
        <f>'HK2'!L83</f>
        <v>4</v>
      </c>
      <c r="O64" s="475">
        <f>'HK2'!O83</f>
        <v>5</v>
      </c>
      <c r="P64" s="475">
        <f>'HK2'!R83</f>
        <v>0</v>
      </c>
      <c r="Q64" s="475">
        <f>'HK2'!U83</f>
        <v>6</v>
      </c>
      <c r="R64" s="475">
        <f>'HK2'!X83</f>
        <v>7</v>
      </c>
      <c r="S64" s="477" t="e">
        <f>'HK3'!#REF!</f>
        <v>#REF!</v>
      </c>
      <c r="T64" s="477" t="e">
        <f>'HK3'!#REF!</f>
        <v>#REF!</v>
      </c>
      <c r="U64" s="477" t="e">
        <f>'HK3'!#REF!</f>
        <v>#REF!</v>
      </c>
      <c r="V64" s="477" t="e">
        <f>'HK3'!#REF!</f>
        <v>#REF!</v>
      </c>
      <c r="W64" s="477" t="e">
        <f>'HK3'!#REF!</f>
        <v>#REF!</v>
      </c>
      <c r="X64" s="477" t="e">
        <f>'HK3'!#REF!</f>
        <v>#REF!</v>
      </c>
      <c r="Y64" s="477" t="e">
        <f>'HK3'!#REF!</f>
        <v>#REF!</v>
      </c>
      <c r="Z64" s="477" t="e">
        <f>#REF!</f>
        <v>#REF!</v>
      </c>
      <c r="AA64" s="477" t="e">
        <f>#REF!</f>
        <v>#REF!</v>
      </c>
      <c r="AB64" s="477" t="e">
        <f>#REF!</f>
        <v>#REF!</v>
      </c>
      <c r="AC64" s="477" t="e">
        <f>#REF!</f>
        <v>#REF!</v>
      </c>
      <c r="AD64" s="477" t="e">
        <f>#REF!</f>
        <v>#REF!</v>
      </c>
      <c r="AE64" s="477" t="e">
        <f>#REF!</f>
        <v>#REF!</v>
      </c>
      <c r="AF64" s="477" t="e">
        <f>#REF!</f>
        <v>#REF!</v>
      </c>
      <c r="AG64" s="477" t="e">
        <f>#REF!</f>
        <v>#REF!</v>
      </c>
      <c r="AH64" s="477" t="e">
        <f>#REF!</f>
        <v>#REF!</v>
      </c>
      <c r="AI64" s="388" t="e">
        <f t="shared" si="5"/>
        <v>#REF!</v>
      </c>
      <c r="AJ64" s="317" t="e">
        <f t="shared" si="9"/>
        <v>#REF!</v>
      </c>
      <c r="AK64" s="261">
        <f t="shared" si="6"/>
        <v>7</v>
      </c>
      <c r="AL64" s="261">
        <f t="shared" si="7"/>
        <v>24</v>
      </c>
      <c r="AM64" s="261" t="e">
        <f t="shared" si="8"/>
        <v>#REF!</v>
      </c>
    </row>
    <row r="65" spans="1:39" s="318" customFormat="1" ht="23.25" customHeight="1">
      <c r="A65" s="471">
        <v>55</v>
      </c>
      <c r="B65" s="247" t="s">
        <v>83</v>
      </c>
      <c r="C65" s="248" t="s">
        <v>205</v>
      </c>
      <c r="D65" s="53" t="s">
        <v>310</v>
      </c>
      <c r="E65" s="246" t="s">
        <v>206</v>
      </c>
      <c r="F65" s="319" t="s">
        <v>41</v>
      </c>
      <c r="G65" s="475">
        <f>'HK1'!I48</f>
        <v>7</v>
      </c>
      <c r="H65" s="475">
        <f>'HK1'!L48</f>
        <v>5</v>
      </c>
      <c r="I65" s="475">
        <f>'HK1'!O48</f>
        <v>4</v>
      </c>
      <c r="J65" s="475">
        <f>'HK1'!R48</f>
        <v>9</v>
      </c>
      <c r="K65" s="476">
        <f>'HK1'!U48</f>
        <v>5</v>
      </c>
      <c r="L65" s="475">
        <f>'HK1'!X48</f>
        <v>6</v>
      </c>
      <c r="M65" s="475">
        <f>'HK2'!I48</f>
        <v>9</v>
      </c>
      <c r="N65" s="475">
        <f>'HK2'!L48</f>
        <v>6</v>
      </c>
      <c r="O65" s="475">
        <f>'HK2'!O48</f>
        <v>6</v>
      </c>
      <c r="P65" s="475">
        <f>'HK2'!R48</f>
        <v>5</v>
      </c>
      <c r="Q65" s="475">
        <f>'HK2'!U48</f>
        <v>7</v>
      </c>
      <c r="R65" s="475">
        <f>'HK2'!X48</f>
        <v>6</v>
      </c>
      <c r="S65" s="477">
        <f>'HK3'!I48</f>
        <v>8</v>
      </c>
      <c r="T65" s="477">
        <f>'HK3'!L48</f>
        <v>7</v>
      </c>
      <c r="U65" s="477">
        <f>'HK3'!O48</f>
        <v>5</v>
      </c>
      <c r="V65" s="477">
        <f>'HK3'!R48</f>
        <v>6</v>
      </c>
      <c r="W65" s="477">
        <f>'HK3'!U48</f>
        <v>7</v>
      </c>
      <c r="X65" s="477">
        <f>'HK3'!X48</f>
        <v>5</v>
      </c>
      <c r="Y65" s="477">
        <f>'HK3'!AA48</f>
        <v>3</v>
      </c>
      <c r="Z65" s="477" t="e">
        <f>#REF!</f>
        <v>#REF!</v>
      </c>
      <c r="AA65" s="477" t="e">
        <f>#REF!</f>
        <v>#REF!</v>
      </c>
      <c r="AB65" s="477" t="e">
        <f>#REF!</f>
        <v>#REF!</v>
      </c>
      <c r="AC65" s="477" t="e">
        <f>#REF!</f>
        <v>#REF!</v>
      </c>
      <c r="AD65" s="477" t="e">
        <f>#REF!</f>
        <v>#REF!</v>
      </c>
      <c r="AE65" s="477" t="e">
        <f>#REF!</f>
        <v>#REF!</v>
      </c>
      <c r="AF65" s="477" t="e">
        <f>#REF!</f>
        <v>#REF!</v>
      </c>
      <c r="AG65" s="477" t="e">
        <f>#REF!</f>
        <v>#REF!</v>
      </c>
      <c r="AH65" s="477" t="e">
        <f>#REF!</f>
        <v>#REF!</v>
      </c>
      <c r="AI65" s="388" t="e">
        <f t="shared" si="5"/>
        <v>#REF!</v>
      </c>
      <c r="AJ65" s="317" t="e">
        <f t="shared" si="9"/>
        <v>#REF!</v>
      </c>
      <c r="AK65" s="261">
        <f t="shared" si="6"/>
        <v>2</v>
      </c>
      <c r="AL65" s="261">
        <f t="shared" si="7"/>
        <v>4</v>
      </c>
      <c r="AM65" s="261" t="e">
        <f t="shared" si="8"/>
        <v>#REF!</v>
      </c>
    </row>
    <row r="66" spans="1:39" s="318" customFormat="1" ht="23.25" customHeight="1">
      <c r="A66" s="246">
        <v>56</v>
      </c>
      <c r="B66" s="247" t="s">
        <v>83</v>
      </c>
      <c r="C66" s="248" t="s">
        <v>205</v>
      </c>
      <c r="D66" s="53" t="s">
        <v>311</v>
      </c>
      <c r="E66" s="246" t="s">
        <v>207</v>
      </c>
      <c r="F66" s="319" t="s">
        <v>53</v>
      </c>
      <c r="G66" s="475">
        <f>'HK1'!I49</f>
        <v>6</v>
      </c>
      <c r="H66" s="475">
        <f>'HK1'!L49</f>
        <v>5</v>
      </c>
      <c r="I66" s="475">
        <f>'HK1'!O49</f>
        <v>4</v>
      </c>
      <c r="J66" s="475">
        <f>'HK1'!R49</f>
        <v>9</v>
      </c>
      <c r="K66" s="476">
        <f>'HK1'!U49</f>
        <v>5</v>
      </c>
      <c r="L66" s="475">
        <f>'HK1'!X49</f>
        <v>7</v>
      </c>
      <c r="M66" s="475">
        <f>'HK2'!I49</f>
        <v>9</v>
      </c>
      <c r="N66" s="475">
        <f>'HK2'!L49</f>
        <v>7</v>
      </c>
      <c r="O66" s="475">
        <f>'HK2'!O49</f>
        <v>5</v>
      </c>
      <c r="P66" s="475">
        <f>'HK2'!R49</f>
        <v>6</v>
      </c>
      <c r="Q66" s="475">
        <f>'HK2'!U49</f>
        <v>5</v>
      </c>
      <c r="R66" s="475">
        <f>'HK2'!X49</f>
        <v>6</v>
      </c>
      <c r="S66" s="477">
        <f>'HK3'!I49</f>
        <v>8</v>
      </c>
      <c r="T66" s="477">
        <f>'HK3'!L49</f>
        <v>6</v>
      </c>
      <c r="U66" s="477">
        <f>'HK3'!O49</f>
        <v>5</v>
      </c>
      <c r="V66" s="477">
        <f>'HK3'!R49</f>
        <v>5</v>
      </c>
      <c r="W66" s="477">
        <f>'HK3'!U49</f>
        <v>6</v>
      </c>
      <c r="X66" s="477">
        <f>'HK3'!X49</f>
        <v>4</v>
      </c>
      <c r="Y66" s="477">
        <f>'HK3'!AA49</f>
        <v>3</v>
      </c>
      <c r="Z66" s="477" t="e">
        <f>#REF!</f>
        <v>#REF!</v>
      </c>
      <c r="AA66" s="477" t="e">
        <f>#REF!</f>
        <v>#REF!</v>
      </c>
      <c r="AB66" s="477" t="e">
        <f>#REF!</f>
        <v>#REF!</v>
      </c>
      <c r="AC66" s="477" t="e">
        <f>#REF!</f>
        <v>#REF!</v>
      </c>
      <c r="AD66" s="477" t="e">
        <f>#REF!</f>
        <v>#REF!</v>
      </c>
      <c r="AE66" s="477" t="e">
        <f>#REF!</f>
        <v>#REF!</v>
      </c>
      <c r="AF66" s="477" t="e">
        <f>#REF!</f>
        <v>#REF!</v>
      </c>
      <c r="AG66" s="477" t="e">
        <f>#REF!</f>
        <v>#REF!</v>
      </c>
      <c r="AH66" s="477" t="e">
        <f>#REF!</f>
        <v>#REF!</v>
      </c>
      <c r="AI66" s="388" t="e">
        <f t="shared" si="5"/>
        <v>#REF!</v>
      </c>
      <c r="AJ66" s="317" t="e">
        <f t="shared" si="9"/>
        <v>#REF!</v>
      </c>
      <c r="AK66" s="261">
        <f t="shared" si="6"/>
        <v>3</v>
      </c>
      <c r="AL66" s="261">
        <f t="shared" si="7"/>
        <v>7</v>
      </c>
      <c r="AM66" s="261" t="e">
        <f t="shared" si="8"/>
        <v>#REF!</v>
      </c>
    </row>
    <row r="67" spans="1:39" s="318" customFormat="1" ht="23.25" customHeight="1">
      <c r="A67" s="246">
        <v>57</v>
      </c>
      <c r="B67" s="247" t="s">
        <v>208</v>
      </c>
      <c r="C67" s="248" t="s">
        <v>209</v>
      </c>
      <c r="D67" s="53" t="s">
        <v>312</v>
      </c>
      <c r="E67" s="246" t="s">
        <v>210</v>
      </c>
      <c r="F67" s="319" t="s">
        <v>69</v>
      </c>
      <c r="G67" s="475">
        <f>'HK1'!I50</f>
        <v>6</v>
      </c>
      <c r="H67" s="475">
        <f>'HK1'!L50</f>
        <v>6</v>
      </c>
      <c r="I67" s="475">
        <f>'HK1'!O50</f>
        <v>7</v>
      </c>
      <c r="J67" s="475">
        <f>'HK1'!R50</f>
        <v>6</v>
      </c>
      <c r="K67" s="476">
        <f>'HK1'!U50</f>
        <v>5</v>
      </c>
      <c r="L67" s="475">
        <f>'HK1'!X50</f>
        <v>6</v>
      </c>
      <c r="M67" s="475">
        <f>'HK2'!I50</f>
        <v>9</v>
      </c>
      <c r="N67" s="475">
        <f>'HK2'!L50</f>
        <v>7</v>
      </c>
      <c r="O67" s="475">
        <f>'HK2'!O50</f>
        <v>7</v>
      </c>
      <c r="P67" s="475">
        <f>'HK2'!R50</f>
        <v>6</v>
      </c>
      <c r="Q67" s="475">
        <f>'HK2'!U50</f>
        <v>7</v>
      </c>
      <c r="R67" s="475">
        <f>'HK2'!X50</f>
        <v>7</v>
      </c>
      <c r="S67" s="477">
        <f>'HK3'!I50</f>
        <v>9</v>
      </c>
      <c r="T67" s="477">
        <f>'HK3'!L50</f>
        <v>7</v>
      </c>
      <c r="U67" s="477">
        <f>'HK3'!O50</f>
        <v>7</v>
      </c>
      <c r="V67" s="477">
        <f>'HK3'!R50</f>
        <v>7</v>
      </c>
      <c r="W67" s="477">
        <f>'HK3'!U50</f>
        <v>8</v>
      </c>
      <c r="X67" s="477">
        <f>'HK3'!X50</f>
        <v>6</v>
      </c>
      <c r="Y67" s="477">
        <f>'HK3'!AA50</f>
        <v>4</v>
      </c>
      <c r="Z67" s="477" t="e">
        <f>#REF!</f>
        <v>#REF!</v>
      </c>
      <c r="AA67" s="477" t="e">
        <f>#REF!</f>
        <v>#REF!</v>
      </c>
      <c r="AB67" s="477" t="e">
        <f>#REF!</f>
        <v>#REF!</v>
      </c>
      <c r="AC67" s="477" t="e">
        <f>#REF!</f>
        <v>#REF!</v>
      </c>
      <c r="AD67" s="477" t="e">
        <f>#REF!</f>
        <v>#REF!</v>
      </c>
      <c r="AE67" s="477" t="e">
        <f>#REF!</f>
        <v>#REF!</v>
      </c>
      <c r="AF67" s="477" t="e">
        <f>#REF!</f>
        <v>#REF!</v>
      </c>
      <c r="AG67" s="477" t="e">
        <f>#REF!</f>
        <v>#REF!</v>
      </c>
      <c r="AH67" s="477" t="e">
        <f>#REF!</f>
        <v>#REF!</v>
      </c>
      <c r="AI67" s="388" t="e">
        <f t="shared" si="5"/>
        <v>#REF!</v>
      </c>
      <c r="AJ67" s="317" t="e">
        <f t="shared" si="9"/>
        <v>#REF!</v>
      </c>
      <c r="AK67" s="261">
        <f t="shared" si="6"/>
        <v>1</v>
      </c>
      <c r="AL67" s="261">
        <f t="shared" si="7"/>
        <v>0</v>
      </c>
      <c r="AM67" s="261" t="e">
        <f t="shared" si="8"/>
        <v>#REF!</v>
      </c>
    </row>
    <row r="68" spans="1:39" s="318" customFormat="1" ht="23.25" customHeight="1">
      <c r="A68" s="471">
        <v>58</v>
      </c>
      <c r="B68" s="247" t="s">
        <v>211</v>
      </c>
      <c r="C68" s="248" t="s">
        <v>209</v>
      </c>
      <c r="D68" s="98" t="s">
        <v>313</v>
      </c>
      <c r="E68" s="246" t="s">
        <v>212</v>
      </c>
      <c r="F68" s="319" t="s">
        <v>53</v>
      </c>
      <c r="G68" s="475">
        <f>'HK1'!I94</f>
        <v>0</v>
      </c>
      <c r="H68" s="475">
        <f>'HK1'!L94</f>
        <v>0</v>
      </c>
      <c r="I68" s="475">
        <f>'HK1'!O94</f>
        <v>0</v>
      </c>
      <c r="J68" s="475">
        <f>'HK1'!R94</f>
        <v>0</v>
      </c>
      <c r="K68" s="476">
        <f>'HK1'!U94</f>
        <v>0</v>
      </c>
      <c r="L68" s="475">
        <f>'HK1'!X94</f>
        <v>3</v>
      </c>
      <c r="M68" s="475">
        <f>'HK2'!I84</f>
        <v>0</v>
      </c>
      <c r="N68" s="475">
        <f>'HK2'!L84</f>
        <v>0</v>
      </c>
      <c r="O68" s="475">
        <f>'HK2'!O84</f>
        <v>0</v>
      </c>
      <c r="P68" s="475">
        <f>'HK2'!R84</f>
        <v>0</v>
      </c>
      <c r="Q68" s="475">
        <f>'HK2'!U84</f>
        <v>0</v>
      </c>
      <c r="R68" s="475">
        <f>'HK2'!X84</f>
        <v>0</v>
      </c>
      <c r="S68" s="477" t="e">
        <f>'HK3'!#REF!</f>
        <v>#REF!</v>
      </c>
      <c r="T68" s="477" t="e">
        <f>'HK3'!#REF!</f>
        <v>#REF!</v>
      </c>
      <c r="U68" s="477" t="e">
        <f>'HK3'!#REF!</f>
        <v>#REF!</v>
      </c>
      <c r="V68" s="477" t="e">
        <f>'HK3'!#REF!</f>
        <v>#REF!</v>
      </c>
      <c r="W68" s="477" t="e">
        <f>'HK3'!#REF!</f>
        <v>#REF!</v>
      </c>
      <c r="X68" s="477" t="e">
        <f>'HK3'!#REF!</f>
        <v>#REF!</v>
      </c>
      <c r="Y68" s="477" t="e">
        <f>'HK3'!#REF!</f>
        <v>#REF!</v>
      </c>
      <c r="Z68" s="477" t="e">
        <f>#REF!</f>
        <v>#REF!</v>
      </c>
      <c r="AA68" s="477" t="e">
        <f>#REF!</f>
        <v>#REF!</v>
      </c>
      <c r="AB68" s="477" t="e">
        <f>#REF!</f>
        <v>#REF!</v>
      </c>
      <c r="AC68" s="477" t="e">
        <f>#REF!</f>
        <v>#REF!</v>
      </c>
      <c r="AD68" s="477" t="e">
        <f>#REF!</f>
        <v>#REF!</v>
      </c>
      <c r="AE68" s="477" t="e">
        <f>#REF!</f>
        <v>#REF!</v>
      </c>
      <c r="AF68" s="477" t="e">
        <f>#REF!</f>
        <v>#REF!</v>
      </c>
      <c r="AG68" s="477" t="e">
        <f>#REF!</f>
        <v>#REF!</v>
      </c>
      <c r="AH68" s="477" t="e">
        <f>#REF!</f>
        <v>#REF!</v>
      </c>
      <c r="AI68" s="388" t="e">
        <f t="shared" si="5"/>
        <v>#REF!</v>
      </c>
      <c r="AJ68" s="317" t="e">
        <f t="shared" si="9"/>
        <v>#REF!</v>
      </c>
      <c r="AK68" s="261">
        <f t="shared" si="6"/>
        <v>12</v>
      </c>
      <c r="AL68" s="261">
        <f t="shared" si="7"/>
        <v>42</v>
      </c>
      <c r="AM68" s="261" t="e">
        <f t="shared" si="8"/>
        <v>#REF!</v>
      </c>
    </row>
    <row r="69" spans="1:39" s="318" customFormat="1" ht="23.25" customHeight="1">
      <c r="A69" s="246">
        <v>59</v>
      </c>
      <c r="B69" s="247" t="s">
        <v>213</v>
      </c>
      <c r="C69" s="248" t="s">
        <v>214</v>
      </c>
      <c r="D69" s="53" t="s">
        <v>314</v>
      </c>
      <c r="E69" s="246" t="s">
        <v>215</v>
      </c>
      <c r="F69" s="319" t="s">
        <v>53</v>
      </c>
      <c r="G69" s="475">
        <f>'HK1'!I51</f>
        <v>5</v>
      </c>
      <c r="H69" s="475">
        <f>'HK1'!L51</f>
        <v>5</v>
      </c>
      <c r="I69" s="475">
        <f>'HK1'!O51</f>
        <v>5</v>
      </c>
      <c r="J69" s="475">
        <f>'HK1'!R51</f>
        <v>7</v>
      </c>
      <c r="K69" s="476">
        <f>'HK1'!U51</f>
        <v>5</v>
      </c>
      <c r="L69" s="475">
        <f>'HK1'!X51</f>
        <v>7</v>
      </c>
      <c r="M69" s="475">
        <f>'HK2'!I51</f>
        <v>5</v>
      </c>
      <c r="N69" s="475">
        <f>'HK2'!L51</f>
        <v>5</v>
      </c>
      <c r="O69" s="475">
        <f>'HK2'!O51</f>
        <v>5</v>
      </c>
      <c r="P69" s="475">
        <f>'HK2'!R51</f>
        <v>5</v>
      </c>
      <c r="Q69" s="475">
        <f>'HK2'!U51</f>
        <v>5</v>
      </c>
      <c r="R69" s="475">
        <f>'HK2'!X51</f>
        <v>5</v>
      </c>
      <c r="S69" s="477">
        <f>'HK3'!I51</f>
        <v>9</v>
      </c>
      <c r="T69" s="477">
        <f>'HK3'!L51</f>
        <v>6</v>
      </c>
      <c r="U69" s="477">
        <f>'HK3'!O51</f>
        <v>6</v>
      </c>
      <c r="V69" s="477">
        <f>'HK3'!R51</f>
        <v>7</v>
      </c>
      <c r="W69" s="477">
        <f>'HK3'!U51</f>
        <v>7</v>
      </c>
      <c r="X69" s="477">
        <f>'HK3'!X51</f>
        <v>4</v>
      </c>
      <c r="Y69" s="477">
        <f>'HK3'!AA51</f>
        <v>3</v>
      </c>
      <c r="Z69" s="477" t="e">
        <f>#REF!</f>
        <v>#REF!</v>
      </c>
      <c r="AA69" s="477" t="e">
        <f>#REF!</f>
        <v>#REF!</v>
      </c>
      <c r="AB69" s="477" t="e">
        <f>#REF!</f>
        <v>#REF!</v>
      </c>
      <c r="AC69" s="477" t="e">
        <f>#REF!</f>
        <v>#REF!</v>
      </c>
      <c r="AD69" s="477" t="e">
        <f>#REF!</f>
        <v>#REF!</v>
      </c>
      <c r="AE69" s="477" t="e">
        <f>#REF!</f>
        <v>#REF!</v>
      </c>
      <c r="AF69" s="477" t="e">
        <f>#REF!</f>
        <v>#REF!</v>
      </c>
      <c r="AG69" s="477" t="e">
        <f>#REF!</f>
        <v>#REF!</v>
      </c>
      <c r="AH69" s="477" t="e">
        <f>#REF!</f>
        <v>#REF!</v>
      </c>
      <c r="AI69" s="388" t="e">
        <f t="shared" si="5"/>
        <v>#REF!</v>
      </c>
      <c r="AJ69" s="317" t="e">
        <f t="shared" si="9"/>
        <v>#REF!</v>
      </c>
      <c r="AK69" s="261">
        <f t="shared" si="6"/>
        <v>2</v>
      </c>
      <c r="AL69" s="261">
        <f t="shared" si="7"/>
        <v>3</v>
      </c>
      <c r="AM69" s="261" t="e">
        <f t="shared" si="8"/>
        <v>#REF!</v>
      </c>
    </row>
    <row r="70" spans="1:39" s="318" customFormat="1" ht="23.25" customHeight="1">
      <c r="A70" s="246">
        <v>60</v>
      </c>
      <c r="B70" s="247" t="s">
        <v>216</v>
      </c>
      <c r="C70" s="248" t="s">
        <v>217</v>
      </c>
      <c r="D70" s="53" t="s">
        <v>315</v>
      </c>
      <c r="E70" s="246" t="s">
        <v>218</v>
      </c>
      <c r="F70" s="319" t="s">
        <v>42</v>
      </c>
      <c r="G70" s="475">
        <f>'HK1'!I52</f>
        <v>5</v>
      </c>
      <c r="H70" s="475">
        <f>'HK1'!L52</f>
        <v>5</v>
      </c>
      <c r="I70" s="475">
        <f>'HK1'!O52</f>
        <v>5</v>
      </c>
      <c r="J70" s="475">
        <f>'HK1'!R52</f>
        <v>6</v>
      </c>
      <c r="K70" s="476">
        <f>'HK1'!U52</f>
        <v>6</v>
      </c>
      <c r="L70" s="475">
        <f>'HK1'!X52</f>
        <v>5</v>
      </c>
      <c r="M70" s="475">
        <f>'HK2'!I52</f>
        <v>7</v>
      </c>
      <c r="N70" s="475">
        <f>'HK2'!L52</f>
        <v>6</v>
      </c>
      <c r="O70" s="475">
        <f>'HK2'!O52</f>
        <v>6</v>
      </c>
      <c r="P70" s="475">
        <f>'HK2'!R52</f>
        <v>6</v>
      </c>
      <c r="Q70" s="475">
        <f>'HK2'!U52</f>
        <v>7</v>
      </c>
      <c r="R70" s="475">
        <f>'HK2'!X52</f>
        <v>8</v>
      </c>
      <c r="S70" s="477">
        <f>'HK3'!I52</f>
        <v>9</v>
      </c>
      <c r="T70" s="477">
        <f>'HK3'!L52</f>
        <v>7</v>
      </c>
      <c r="U70" s="477">
        <f>'HK3'!O52</f>
        <v>5</v>
      </c>
      <c r="V70" s="477">
        <f>'HK3'!R52</f>
        <v>7</v>
      </c>
      <c r="W70" s="477">
        <f>'HK3'!U52</f>
        <v>7</v>
      </c>
      <c r="X70" s="477">
        <f>'HK3'!X52</f>
        <v>6</v>
      </c>
      <c r="Y70" s="477">
        <f>'HK3'!AA52</f>
        <v>7</v>
      </c>
      <c r="Z70" s="477" t="e">
        <f>#REF!</f>
        <v>#REF!</v>
      </c>
      <c r="AA70" s="477" t="e">
        <f>#REF!</f>
        <v>#REF!</v>
      </c>
      <c r="AB70" s="477" t="e">
        <f>#REF!</f>
        <v>#REF!</v>
      </c>
      <c r="AC70" s="477" t="e">
        <f>#REF!</f>
        <v>#REF!</v>
      </c>
      <c r="AD70" s="477" t="e">
        <f>#REF!</f>
        <v>#REF!</v>
      </c>
      <c r="AE70" s="477" t="e">
        <f>#REF!</f>
        <v>#REF!</v>
      </c>
      <c r="AF70" s="477" t="e">
        <f>#REF!</f>
        <v>#REF!</v>
      </c>
      <c r="AG70" s="477" t="e">
        <f>#REF!</f>
        <v>#REF!</v>
      </c>
      <c r="AH70" s="477" t="e">
        <f>#REF!</f>
        <v>#REF!</v>
      </c>
      <c r="AI70" s="388" t="e">
        <f t="shared" si="5"/>
        <v>#REF!</v>
      </c>
      <c r="AJ70" s="317" t="e">
        <f t="shared" si="9"/>
        <v>#REF!</v>
      </c>
      <c r="AK70" s="261">
        <f t="shared" si="6"/>
        <v>0</v>
      </c>
      <c r="AL70" s="261">
        <f t="shared" si="7"/>
        <v>0</v>
      </c>
      <c r="AM70" s="261" t="e">
        <f t="shared" si="8"/>
        <v>#REF!</v>
      </c>
    </row>
    <row r="71" spans="1:39" s="318" customFormat="1" ht="23.25" customHeight="1">
      <c r="A71" s="471">
        <v>61</v>
      </c>
      <c r="B71" s="247" t="s">
        <v>219</v>
      </c>
      <c r="C71" s="248" t="s">
        <v>220</v>
      </c>
      <c r="D71" s="53" t="s">
        <v>316</v>
      </c>
      <c r="E71" s="246" t="s">
        <v>221</v>
      </c>
      <c r="F71" s="319" t="s">
        <v>222</v>
      </c>
      <c r="G71" s="475">
        <f>'HK1'!I53</f>
        <v>5</v>
      </c>
      <c r="H71" s="475">
        <f>'HK1'!L53</f>
        <v>5</v>
      </c>
      <c r="I71" s="475">
        <f>'HK1'!O53</f>
        <v>4</v>
      </c>
      <c r="J71" s="475">
        <f>'HK1'!R53</f>
        <v>6</v>
      </c>
      <c r="K71" s="476">
        <f>'HK1'!U53</f>
        <v>5</v>
      </c>
      <c r="L71" s="475">
        <f>'HK1'!X53</f>
        <v>7</v>
      </c>
      <c r="M71" s="475">
        <f>'HK2'!I53</f>
        <v>9</v>
      </c>
      <c r="N71" s="475">
        <f>'HK2'!L53</f>
        <v>3</v>
      </c>
      <c r="O71" s="475">
        <f>'HK2'!O53</f>
        <v>5</v>
      </c>
      <c r="P71" s="475">
        <f>'HK2'!R53</f>
        <v>4</v>
      </c>
      <c r="Q71" s="475">
        <f>'HK2'!U53</f>
        <v>6</v>
      </c>
      <c r="R71" s="475">
        <f>'HK2'!X53</f>
        <v>8</v>
      </c>
      <c r="S71" s="477">
        <f>'HK3'!I53</f>
        <v>8</v>
      </c>
      <c r="T71" s="477">
        <f>'HK3'!L53</f>
        <v>7</v>
      </c>
      <c r="U71" s="477">
        <f>'HK3'!O53</f>
        <v>6</v>
      </c>
      <c r="V71" s="477">
        <f>'HK3'!R53</f>
        <v>7</v>
      </c>
      <c r="W71" s="477">
        <f>'HK3'!U53</f>
        <v>6</v>
      </c>
      <c r="X71" s="477">
        <f>'HK3'!X53</f>
        <v>4</v>
      </c>
      <c r="Y71" s="477">
        <f>'HK3'!AA53</f>
        <v>1</v>
      </c>
      <c r="Z71" s="477" t="e">
        <f>#REF!</f>
        <v>#REF!</v>
      </c>
      <c r="AA71" s="477" t="e">
        <f>#REF!</f>
        <v>#REF!</v>
      </c>
      <c r="AB71" s="477" t="e">
        <f>#REF!</f>
        <v>#REF!</v>
      </c>
      <c r="AC71" s="477" t="e">
        <f>#REF!</f>
        <v>#REF!</v>
      </c>
      <c r="AD71" s="477" t="e">
        <f>#REF!</f>
        <v>#REF!</v>
      </c>
      <c r="AE71" s="477" t="e">
        <f>#REF!</f>
        <v>#REF!</v>
      </c>
      <c r="AF71" s="477" t="e">
        <f>#REF!</f>
        <v>#REF!</v>
      </c>
      <c r="AG71" s="477" t="e">
        <f>#REF!</f>
        <v>#REF!</v>
      </c>
      <c r="AH71" s="477" t="e">
        <f>#REF!</f>
        <v>#REF!</v>
      </c>
      <c r="AI71" s="388" t="e">
        <f t="shared" si="5"/>
        <v>#REF!</v>
      </c>
      <c r="AJ71" s="317" t="e">
        <f t="shared" si="9"/>
        <v>#REF!</v>
      </c>
      <c r="AK71" s="261">
        <f t="shared" si="6"/>
        <v>5</v>
      </c>
      <c r="AL71" s="261">
        <f t="shared" si="7"/>
        <v>16</v>
      </c>
      <c r="AM71" s="261" t="e">
        <f t="shared" si="8"/>
        <v>#REF!</v>
      </c>
    </row>
    <row r="72" spans="1:39" s="318" customFormat="1" ht="23.25" customHeight="1">
      <c r="A72" s="246">
        <v>62</v>
      </c>
      <c r="B72" s="247" t="s">
        <v>223</v>
      </c>
      <c r="C72" s="248" t="s">
        <v>31</v>
      </c>
      <c r="D72" s="98" t="s">
        <v>317</v>
      </c>
      <c r="E72" s="246" t="s">
        <v>224</v>
      </c>
      <c r="F72" s="319"/>
      <c r="G72" s="475">
        <f>'HK1'!I95</f>
        <v>0</v>
      </c>
      <c r="H72" s="475">
        <f>'HK1'!L95</f>
        <v>0</v>
      </c>
      <c r="I72" s="475">
        <f>'HK1'!O95</f>
        <v>0</v>
      </c>
      <c r="J72" s="475">
        <f>'HK1'!R95</f>
        <v>0</v>
      </c>
      <c r="K72" s="476">
        <f>'HK1'!U95</f>
        <v>0</v>
      </c>
      <c r="L72" s="475">
        <f>'HK1'!X95</f>
        <v>0</v>
      </c>
      <c r="M72" s="475">
        <f>'HK2'!I85</f>
        <v>0</v>
      </c>
      <c r="N72" s="475">
        <f>'HK2'!L85</f>
        <v>0</v>
      </c>
      <c r="O72" s="475">
        <f>'HK2'!O85</f>
        <v>0</v>
      </c>
      <c r="P72" s="475">
        <f>'HK2'!R85</f>
        <v>0</v>
      </c>
      <c r="Q72" s="475">
        <f>'HK2'!U85</f>
        <v>0</v>
      </c>
      <c r="R72" s="475">
        <f>'HK2'!X85</f>
        <v>0</v>
      </c>
      <c r="S72" s="477" t="e">
        <f>'HK3'!#REF!</f>
        <v>#REF!</v>
      </c>
      <c r="T72" s="477" t="e">
        <f>'HK3'!#REF!</f>
        <v>#REF!</v>
      </c>
      <c r="U72" s="477" t="e">
        <f>'HK3'!#REF!</f>
        <v>#REF!</v>
      </c>
      <c r="V72" s="477" t="e">
        <f>'HK3'!#REF!</f>
        <v>#REF!</v>
      </c>
      <c r="W72" s="477" t="e">
        <f>'HK3'!#REF!</f>
        <v>#REF!</v>
      </c>
      <c r="X72" s="477" t="e">
        <f>'HK3'!#REF!</f>
        <v>#REF!</v>
      </c>
      <c r="Y72" s="477" t="e">
        <f>'HK3'!#REF!</f>
        <v>#REF!</v>
      </c>
      <c r="Z72" s="477" t="e">
        <f>#REF!</f>
        <v>#REF!</v>
      </c>
      <c r="AA72" s="477" t="e">
        <f>#REF!</f>
        <v>#REF!</v>
      </c>
      <c r="AB72" s="477" t="e">
        <f>#REF!</f>
        <v>#REF!</v>
      </c>
      <c r="AC72" s="477" t="e">
        <f>#REF!</f>
        <v>#REF!</v>
      </c>
      <c r="AD72" s="477" t="e">
        <f>#REF!</f>
        <v>#REF!</v>
      </c>
      <c r="AE72" s="477" t="e">
        <f>#REF!</f>
        <v>#REF!</v>
      </c>
      <c r="AF72" s="477" t="e">
        <f>#REF!</f>
        <v>#REF!</v>
      </c>
      <c r="AG72" s="477" t="e">
        <f>#REF!</f>
        <v>#REF!</v>
      </c>
      <c r="AH72" s="477" t="e">
        <f>#REF!</f>
        <v>#REF!</v>
      </c>
      <c r="AI72" s="388" t="e">
        <f t="shared" si="5"/>
        <v>#REF!</v>
      </c>
      <c r="AJ72" s="317" t="e">
        <f t="shared" si="9"/>
        <v>#REF!</v>
      </c>
      <c r="AK72" s="261">
        <f t="shared" si="6"/>
        <v>12</v>
      </c>
      <c r="AL72" s="261">
        <f t="shared" si="7"/>
        <v>42</v>
      </c>
      <c r="AM72" s="261" t="e">
        <f t="shared" si="8"/>
        <v>#REF!</v>
      </c>
    </row>
    <row r="73" spans="1:39" s="318" customFormat="1" ht="23.25" customHeight="1">
      <c r="A73" s="246">
        <v>63</v>
      </c>
      <c r="B73" s="247" t="s">
        <v>225</v>
      </c>
      <c r="C73" s="248" t="s">
        <v>226</v>
      </c>
      <c r="D73" s="53" t="s">
        <v>318</v>
      </c>
      <c r="E73" s="246" t="s">
        <v>227</v>
      </c>
      <c r="F73" s="319" t="s">
        <v>4</v>
      </c>
      <c r="G73" s="475">
        <f>'HK1'!I54</f>
        <v>6</v>
      </c>
      <c r="H73" s="475">
        <f>'HK1'!L54</f>
        <v>5</v>
      </c>
      <c r="I73" s="475">
        <f>'HK1'!O54</f>
        <v>6</v>
      </c>
      <c r="J73" s="475">
        <f>'HK1'!R54</f>
        <v>9</v>
      </c>
      <c r="K73" s="476">
        <f>'HK1'!U54</f>
        <v>5</v>
      </c>
      <c r="L73" s="475">
        <f>'HK1'!X54</f>
        <v>7</v>
      </c>
      <c r="M73" s="475">
        <f>'HK2'!I54</f>
        <v>5</v>
      </c>
      <c r="N73" s="475">
        <f>'HK2'!L54</f>
        <v>6</v>
      </c>
      <c r="O73" s="475">
        <f>'HK2'!O54</f>
        <v>6</v>
      </c>
      <c r="P73" s="475">
        <f>'HK2'!R54</f>
        <v>5</v>
      </c>
      <c r="Q73" s="475">
        <f>'HK2'!U54</f>
        <v>6</v>
      </c>
      <c r="R73" s="475">
        <f>'HK2'!X54</f>
        <v>7</v>
      </c>
      <c r="S73" s="477">
        <f>'HK3'!I54</f>
        <v>10</v>
      </c>
      <c r="T73" s="477">
        <f>'HK3'!L54</f>
        <v>7</v>
      </c>
      <c r="U73" s="477">
        <f>'HK3'!O54</f>
        <v>5</v>
      </c>
      <c r="V73" s="477">
        <f>'HK3'!R54</f>
        <v>7</v>
      </c>
      <c r="W73" s="477">
        <f>'HK3'!U54</f>
        <v>5</v>
      </c>
      <c r="X73" s="477">
        <f>'HK3'!X54</f>
        <v>5</v>
      </c>
      <c r="Y73" s="477">
        <f>'HK3'!AA54</f>
        <v>4</v>
      </c>
      <c r="Z73" s="477" t="e">
        <f>#REF!</f>
        <v>#REF!</v>
      </c>
      <c r="AA73" s="477" t="e">
        <f>#REF!</f>
        <v>#REF!</v>
      </c>
      <c r="AB73" s="477" t="e">
        <f>#REF!</f>
        <v>#REF!</v>
      </c>
      <c r="AC73" s="477" t="e">
        <f>#REF!</f>
        <v>#REF!</v>
      </c>
      <c r="AD73" s="477" t="e">
        <f>#REF!</f>
        <v>#REF!</v>
      </c>
      <c r="AE73" s="477" t="e">
        <f>#REF!</f>
        <v>#REF!</v>
      </c>
      <c r="AF73" s="477" t="e">
        <f>#REF!</f>
        <v>#REF!</v>
      </c>
      <c r="AG73" s="477" t="e">
        <f>#REF!</f>
        <v>#REF!</v>
      </c>
      <c r="AH73" s="477" t="e">
        <f>#REF!</f>
        <v>#REF!</v>
      </c>
      <c r="AI73" s="388" t="e">
        <f t="shared" si="5"/>
        <v>#REF!</v>
      </c>
      <c r="AJ73" s="317" t="e">
        <f t="shared" si="9"/>
        <v>#REF!</v>
      </c>
      <c r="AK73" s="261">
        <f t="shared" si="6"/>
        <v>1</v>
      </c>
      <c r="AL73" s="261">
        <f t="shared" si="7"/>
        <v>0</v>
      </c>
      <c r="AM73" s="261" t="e">
        <f t="shared" si="8"/>
        <v>#REF!</v>
      </c>
    </row>
    <row r="74" spans="1:39" s="318" customFormat="1" ht="23.25" customHeight="1">
      <c r="A74" s="471">
        <v>64</v>
      </c>
      <c r="B74" s="247" t="s">
        <v>228</v>
      </c>
      <c r="C74" s="248" t="s">
        <v>73</v>
      </c>
      <c r="D74" s="53" t="s">
        <v>319</v>
      </c>
      <c r="E74" s="246" t="s">
        <v>229</v>
      </c>
      <c r="F74" s="319" t="s">
        <v>22</v>
      </c>
      <c r="G74" s="475">
        <f>'HK1'!I55</f>
        <v>8</v>
      </c>
      <c r="H74" s="475">
        <f>'HK1'!L55</f>
        <v>6</v>
      </c>
      <c r="I74" s="475">
        <f>'HK1'!O55</f>
        <v>5</v>
      </c>
      <c r="J74" s="475">
        <f>'HK1'!R55</f>
        <v>9</v>
      </c>
      <c r="K74" s="476">
        <f>'HK1'!U55</f>
        <v>6</v>
      </c>
      <c r="L74" s="475">
        <f>'HK1'!X55</f>
        <v>7</v>
      </c>
      <c r="M74" s="475">
        <f>'HK2'!I55</f>
        <v>5</v>
      </c>
      <c r="N74" s="475">
        <f>'HK2'!L55</f>
        <v>6</v>
      </c>
      <c r="O74" s="475">
        <f>'HK2'!O55</f>
        <v>7</v>
      </c>
      <c r="P74" s="475">
        <f>'HK2'!R55</f>
        <v>6</v>
      </c>
      <c r="Q74" s="475">
        <f>'HK2'!U55</f>
        <v>8</v>
      </c>
      <c r="R74" s="475">
        <f>'HK2'!X55</f>
        <v>9</v>
      </c>
      <c r="S74" s="477">
        <f>'HK3'!I55</f>
        <v>8</v>
      </c>
      <c r="T74" s="477">
        <f>'HK3'!L55</f>
        <v>7</v>
      </c>
      <c r="U74" s="477">
        <f>'HK3'!O55</f>
        <v>6</v>
      </c>
      <c r="V74" s="477">
        <f>'HK3'!R55</f>
        <v>7</v>
      </c>
      <c r="W74" s="477">
        <f>'HK3'!U55</f>
        <v>6</v>
      </c>
      <c r="X74" s="477">
        <f>'HK3'!X55</f>
        <v>5</v>
      </c>
      <c r="Y74" s="477">
        <f>'HK3'!AA55</f>
        <v>7</v>
      </c>
      <c r="Z74" s="477" t="e">
        <f>#REF!</f>
        <v>#REF!</v>
      </c>
      <c r="AA74" s="477" t="e">
        <f>#REF!</f>
        <v>#REF!</v>
      </c>
      <c r="AB74" s="477" t="e">
        <f>#REF!</f>
        <v>#REF!</v>
      </c>
      <c r="AC74" s="477" t="e">
        <f>#REF!</f>
        <v>#REF!</v>
      </c>
      <c r="AD74" s="477" t="e">
        <f>#REF!</f>
        <v>#REF!</v>
      </c>
      <c r="AE74" s="477" t="e">
        <f>#REF!</f>
        <v>#REF!</v>
      </c>
      <c r="AF74" s="477" t="e">
        <f>#REF!</f>
        <v>#REF!</v>
      </c>
      <c r="AG74" s="477" t="e">
        <f>#REF!</f>
        <v>#REF!</v>
      </c>
      <c r="AH74" s="477" t="e">
        <f>#REF!</f>
        <v>#REF!</v>
      </c>
      <c r="AI74" s="388" t="e">
        <f t="shared" si="5"/>
        <v>#REF!</v>
      </c>
      <c r="AJ74" s="317" t="e">
        <f t="shared" si="9"/>
        <v>#REF!</v>
      </c>
      <c r="AK74" s="261">
        <f t="shared" si="6"/>
        <v>0</v>
      </c>
      <c r="AL74" s="261">
        <f t="shared" si="7"/>
        <v>0</v>
      </c>
      <c r="AM74" s="261" t="e">
        <f t="shared" si="8"/>
        <v>#REF!</v>
      </c>
    </row>
    <row r="75" spans="1:39" s="318" customFormat="1" ht="23.25" customHeight="1">
      <c r="A75" s="246">
        <v>65</v>
      </c>
      <c r="B75" s="247" t="s">
        <v>230</v>
      </c>
      <c r="C75" s="248" t="s">
        <v>73</v>
      </c>
      <c r="D75" s="53" t="s">
        <v>320</v>
      </c>
      <c r="E75" s="246" t="s">
        <v>231</v>
      </c>
      <c r="F75" s="319" t="s">
        <v>53</v>
      </c>
      <c r="G75" s="475">
        <f>'HK1'!I56</f>
        <v>8</v>
      </c>
      <c r="H75" s="475">
        <f>'HK1'!L56</f>
        <v>7</v>
      </c>
      <c r="I75" s="475">
        <f>'HK1'!O56</f>
        <v>7</v>
      </c>
      <c r="J75" s="475">
        <f>'HK1'!R56</f>
        <v>6</v>
      </c>
      <c r="K75" s="476">
        <f>'HK1'!U56</f>
        <v>5</v>
      </c>
      <c r="L75" s="475">
        <f>'HK1'!X56</f>
        <v>7</v>
      </c>
      <c r="M75" s="475">
        <f>'HK2'!I56</f>
        <v>7</v>
      </c>
      <c r="N75" s="475">
        <f>'HK2'!L56</f>
        <v>6</v>
      </c>
      <c r="O75" s="475">
        <f>'HK2'!O56</f>
        <v>7</v>
      </c>
      <c r="P75" s="475">
        <f>'HK2'!R56</f>
        <v>6</v>
      </c>
      <c r="Q75" s="475">
        <f>'HK2'!U56</f>
        <v>8</v>
      </c>
      <c r="R75" s="475">
        <f>'HK2'!X56</f>
        <v>5</v>
      </c>
      <c r="S75" s="477">
        <f>'HK3'!I56</f>
        <v>9</v>
      </c>
      <c r="T75" s="477">
        <f>'HK3'!L56</f>
        <v>7</v>
      </c>
      <c r="U75" s="477">
        <f>'HK3'!O56</f>
        <v>7</v>
      </c>
      <c r="V75" s="477">
        <f>'HK3'!R56</f>
        <v>7</v>
      </c>
      <c r="W75" s="477">
        <f>'HK3'!U56</f>
        <v>8</v>
      </c>
      <c r="X75" s="477">
        <f>'HK3'!X56</f>
        <v>5</v>
      </c>
      <c r="Y75" s="477">
        <f>'HK3'!AA56</f>
        <v>5</v>
      </c>
      <c r="Z75" s="477" t="e">
        <f>#REF!</f>
        <v>#REF!</v>
      </c>
      <c r="AA75" s="477" t="e">
        <f>#REF!</f>
        <v>#REF!</v>
      </c>
      <c r="AB75" s="477" t="e">
        <f>#REF!</f>
        <v>#REF!</v>
      </c>
      <c r="AC75" s="477" t="e">
        <f>#REF!</f>
        <v>#REF!</v>
      </c>
      <c r="AD75" s="477" t="e">
        <f>#REF!</f>
        <v>#REF!</v>
      </c>
      <c r="AE75" s="477" t="e">
        <f>#REF!</f>
        <v>#REF!</v>
      </c>
      <c r="AF75" s="477" t="e">
        <f>#REF!</f>
        <v>#REF!</v>
      </c>
      <c r="AG75" s="477" t="e">
        <f>#REF!</f>
        <v>#REF!</v>
      </c>
      <c r="AH75" s="477" t="e">
        <f>#REF!</f>
        <v>#REF!</v>
      </c>
      <c r="AI75" s="388" t="e">
        <f aca="true" t="shared" si="10" ref="AI75:AI84">ROUND(SUMPRODUCT(G75:AH75,$G$10:$AH$10)/SUMIF($G75:$AH75,"&lt;&gt;M",$G$10:$AH$10),2)</f>
        <v>#REF!</v>
      </c>
      <c r="AJ75" s="317" t="e">
        <f t="shared" si="9"/>
        <v>#REF!</v>
      </c>
      <c r="AK75" s="261">
        <f aca="true" t="shared" si="11" ref="AK75:AK84">COUNTIF(G75:AH75,"&lt;5")</f>
        <v>0</v>
      </c>
      <c r="AL75" s="261">
        <f aca="true" t="shared" si="12" ref="AL75:AL84">SUMIF(G75:AH75,"&lt;5",$G$10:$AH$10)</f>
        <v>0</v>
      </c>
      <c r="AM75" s="261" t="e">
        <f aca="true" t="shared" si="13" ref="AM75:AM81">IF(AND(AI75&gt;=5,AL75&lt;=25),"Học tiếp",IF(AI75&lt;3.5,"Thôi học","Ngừng học"))</f>
        <v>#REF!</v>
      </c>
    </row>
    <row r="76" spans="1:39" s="318" customFormat="1" ht="23.25" customHeight="1">
      <c r="A76" s="246">
        <v>66</v>
      </c>
      <c r="B76" s="247" t="s">
        <v>232</v>
      </c>
      <c r="C76" s="248" t="s">
        <v>233</v>
      </c>
      <c r="D76" s="98" t="s">
        <v>321</v>
      </c>
      <c r="E76" s="246" t="s">
        <v>197</v>
      </c>
      <c r="F76" s="319" t="s">
        <v>189</v>
      </c>
      <c r="G76" s="475">
        <f>'HK1'!I96</f>
        <v>4</v>
      </c>
      <c r="H76" s="475">
        <f>'HK1'!L96</f>
        <v>4</v>
      </c>
      <c r="I76" s="475">
        <f>'HK1'!O96</f>
        <v>4</v>
      </c>
      <c r="J76" s="475">
        <f>'HK1'!R96</f>
        <v>2</v>
      </c>
      <c r="K76" s="476">
        <f>'HK1'!U96</f>
        <v>6</v>
      </c>
      <c r="L76" s="475">
        <f>'HK1'!X96</f>
        <v>0</v>
      </c>
      <c r="M76" s="475">
        <f>'HK2'!I86</f>
        <v>6</v>
      </c>
      <c r="N76" s="475">
        <f>'HK2'!L86</f>
        <v>3</v>
      </c>
      <c r="O76" s="475">
        <f>'HK2'!O86</f>
        <v>0</v>
      </c>
      <c r="P76" s="475">
        <f>'HK2'!R86</f>
        <v>0</v>
      </c>
      <c r="Q76" s="475">
        <f>'HK2'!U86</f>
        <v>6</v>
      </c>
      <c r="R76" s="475">
        <f>'HK2'!X86</f>
        <v>7</v>
      </c>
      <c r="S76" s="477" t="e">
        <f>'HK3'!#REF!</f>
        <v>#REF!</v>
      </c>
      <c r="T76" s="477" t="e">
        <f>'HK3'!#REF!</f>
        <v>#REF!</v>
      </c>
      <c r="U76" s="477" t="e">
        <f>'HK3'!#REF!</f>
        <v>#REF!</v>
      </c>
      <c r="V76" s="477" t="e">
        <f>'HK3'!#REF!</f>
        <v>#REF!</v>
      </c>
      <c r="W76" s="477" t="e">
        <f>'HK3'!#REF!</f>
        <v>#REF!</v>
      </c>
      <c r="X76" s="477" t="e">
        <f>'HK3'!#REF!</f>
        <v>#REF!</v>
      </c>
      <c r="Y76" s="477" t="e">
        <f>'HK3'!#REF!</f>
        <v>#REF!</v>
      </c>
      <c r="Z76" s="477" t="e">
        <f>#REF!</f>
        <v>#REF!</v>
      </c>
      <c r="AA76" s="477" t="e">
        <f>#REF!</f>
        <v>#REF!</v>
      </c>
      <c r="AB76" s="477" t="e">
        <f>#REF!</f>
        <v>#REF!</v>
      </c>
      <c r="AC76" s="477" t="e">
        <f>#REF!</f>
        <v>#REF!</v>
      </c>
      <c r="AD76" s="477" t="e">
        <f>#REF!</f>
        <v>#REF!</v>
      </c>
      <c r="AE76" s="477" t="e">
        <f>#REF!</f>
        <v>#REF!</v>
      </c>
      <c r="AF76" s="477" t="e">
        <f>#REF!</f>
        <v>#REF!</v>
      </c>
      <c r="AG76" s="477" t="e">
        <f>#REF!</f>
        <v>#REF!</v>
      </c>
      <c r="AH76" s="477" t="e">
        <f>#REF!</f>
        <v>#REF!</v>
      </c>
      <c r="AI76" s="388" t="e">
        <f t="shared" si="10"/>
        <v>#REF!</v>
      </c>
      <c r="AJ76" s="317" t="e">
        <f aca="true" t="shared" si="14" ref="AJ76:AJ84">IF(AI76&gt;=9,"Xuất Sắc",IF(AI76&gt;=8,"Giỏi",IF(AI76&gt;=7,"Khá",IF(AI76&gt;=6,"TB.Khá",IF(AI76&gt;=5,"Trung Bình",IF(AI76&gt;=4,"Yếu","Kém"))))))</f>
        <v>#REF!</v>
      </c>
      <c r="AK76" s="261">
        <f t="shared" si="11"/>
        <v>8</v>
      </c>
      <c r="AL76" s="261">
        <f t="shared" si="12"/>
        <v>30</v>
      </c>
      <c r="AM76" s="261" t="e">
        <f t="shared" si="13"/>
        <v>#REF!</v>
      </c>
    </row>
    <row r="77" spans="1:39" s="318" customFormat="1" ht="23.25" customHeight="1">
      <c r="A77" s="471">
        <v>67</v>
      </c>
      <c r="B77" s="247" t="s">
        <v>234</v>
      </c>
      <c r="C77" s="248" t="s">
        <v>75</v>
      </c>
      <c r="D77" s="53" t="s">
        <v>322</v>
      </c>
      <c r="E77" s="246" t="s">
        <v>235</v>
      </c>
      <c r="F77" s="319" t="s">
        <v>236</v>
      </c>
      <c r="G77" s="475">
        <f>'HK1'!I57</f>
        <v>5</v>
      </c>
      <c r="H77" s="475">
        <f>'HK1'!L57</f>
        <v>5</v>
      </c>
      <c r="I77" s="475">
        <f>'HK1'!O57</f>
        <v>5</v>
      </c>
      <c r="J77" s="475">
        <f>'HK1'!R57</f>
        <v>10</v>
      </c>
      <c r="K77" s="476">
        <f>'HK1'!U57</f>
        <v>4</v>
      </c>
      <c r="L77" s="475">
        <f>'HK1'!X57</f>
        <v>5</v>
      </c>
      <c r="M77" s="475">
        <f>'HK2'!I57</f>
        <v>8</v>
      </c>
      <c r="N77" s="475">
        <f>'HK2'!L57</f>
        <v>4</v>
      </c>
      <c r="O77" s="475">
        <f>'HK2'!O57</f>
        <v>6</v>
      </c>
      <c r="P77" s="475">
        <f>'HK2'!R57</f>
        <v>6</v>
      </c>
      <c r="Q77" s="475">
        <f>'HK2'!U57</f>
        <v>6</v>
      </c>
      <c r="R77" s="475">
        <f>'HK2'!X57</f>
        <v>6</v>
      </c>
      <c r="S77" s="477">
        <f>'HK3'!I57</f>
        <v>9</v>
      </c>
      <c r="T77" s="477">
        <f>'HK3'!L57</f>
        <v>6</v>
      </c>
      <c r="U77" s="477">
        <f>'HK3'!O57</f>
        <v>6</v>
      </c>
      <c r="V77" s="477">
        <f>'HK3'!R57</f>
        <v>7</v>
      </c>
      <c r="W77" s="477">
        <f>'HK3'!U57</f>
        <v>7</v>
      </c>
      <c r="X77" s="477">
        <f>'HK3'!X57</f>
        <v>6</v>
      </c>
      <c r="Y77" s="477">
        <f>'HK3'!AA57</f>
        <v>7</v>
      </c>
      <c r="Z77" s="477" t="e">
        <f>#REF!</f>
        <v>#REF!</v>
      </c>
      <c r="AA77" s="477" t="e">
        <f>#REF!</f>
        <v>#REF!</v>
      </c>
      <c r="AB77" s="477" t="e">
        <f>#REF!</f>
        <v>#REF!</v>
      </c>
      <c r="AC77" s="477" t="e">
        <f>#REF!</f>
        <v>#REF!</v>
      </c>
      <c r="AD77" s="477" t="e">
        <f>#REF!</f>
        <v>#REF!</v>
      </c>
      <c r="AE77" s="477" t="e">
        <f>#REF!</f>
        <v>#REF!</v>
      </c>
      <c r="AF77" s="477" t="e">
        <f>#REF!</f>
        <v>#REF!</v>
      </c>
      <c r="AG77" s="477" t="e">
        <f>#REF!</f>
        <v>#REF!</v>
      </c>
      <c r="AH77" s="477" t="e">
        <f>#REF!</f>
        <v>#REF!</v>
      </c>
      <c r="AI77" s="388" t="e">
        <f t="shared" si="10"/>
        <v>#REF!</v>
      </c>
      <c r="AJ77" s="317" t="e">
        <f t="shared" si="14"/>
        <v>#REF!</v>
      </c>
      <c r="AK77" s="261">
        <f t="shared" si="11"/>
        <v>2</v>
      </c>
      <c r="AL77" s="261">
        <f t="shared" si="12"/>
        <v>8</v>
      </c>
      <c r="AM77" s="261" t="e">
        <f t="shared" si="13"/>
        <v>#REF!</v>
      </c>
    </row>
    <row r="78" spans="1:39" s="318" customFormat="1" ht="23.25" customHeight="1">
      <c r="A78" s="246">
        <v>68</v>
      </c>
      <c r="B78" s="247" t="s">
        <v>237</v>
      </c>
      <c r="C78" s="248" t="s">
        <v>238</v>
      </c>
      <c r="D78" s="53" t="s">
        <v>323</v>
      </c>
      <c r="E78" s="246" t="s">
        <v>239</v>
      </c>
      <c r="F78" s="319" t="s">
        <v>53</v>
      </c>
      <c r="G78" s="475">
        <f>'HK1'!I58</f>
        <v>5</v>
      </c>
      <c r="H78" s="475">
        <f>'HK1'!L58</f>
        <v>6</v>
      </c>
      <c r="I78" s="475">
        <f>'HK1'!O58</f>
        <v>8</v>
      </c>
      <c r="J78" s="475">
        <f>'HK1'!R58</f>
        <v>10</v>
      </c>
      <c r="K78" s="476">
        <f>'HK1'!U58</f>
        <v>8</v>
      </c>
      <c r="L78" s="475">
        <f>'HK1'!X58</f>
        <v>6</v>
      </c>
      <c r="M78" s="475">
        <f>'HK2'!I58</f>
        <v>6</v>
      </c>
      <c r="N78" s="475">
        <f>'HK2'!L58</f>
        <v>7</v>
      </c>
      <c r="O78" s="475">
        <f>'HK2'!O58</f>
        <v>6</v>
      </c>
      <c r="P78" s="475">
        <f>'HK2'!R58</f>
        <v>6</v>
      </c>
      <c r="Q78" s="475">
        <f>'HK2'!U58</f>
        <v>8</v>
      </c>
      <c r="R78" s="475">
        <f>'HK2'!X58</f>
        <v>6</v>
      </c>
      <c r="S78" s="477">
        <f>'HK3'!I58</f>
        <v>9</v>
      </c>
      <c r="T78" s="477">
        <f>'HK3'!L58</f>
        <v>7</v>
      </c>
      <c r="U78" s="477">
        <f>'HK3'!O58</f>
        <v>6</v>
      </c>
      <c r="V78" s="477">
        <f>'HK3'!R58</f>
        <v>5</v>
      </c>
      <c r="W78" s="477">
        <f>'HK3'!U58</f>
        <v>5</v>
      </c>
      <c r="X78" s="477">
        <f>'HK3'!X58</f>
        <v>9</v>
      </c>
      <c r="Y78" s="477">
        <f>'HK3'!AA58</f>
        <v>4</v>
      </c>
      <c r="Z78" s="477" t="e">
        <f>#REF!</f>
        <v>#REF!</v>
      </c>
      <c r="AA78" s="477" t="e">
        <f>#REF!</f>
        <v>#REF!</v>
      </c>
      <c r="AB78" s="477" t="e">
        <f>#REF!</f>
        <v>#REF!</v>
      </c>
      <c r="AC78" s="477" t="e">
        <f>#REF!</f>
        <v>#REF!</v>
      </c>
      <c r="AD78" s="477" t="e">
        <f>#REF!</f>
        <v>#REF!</v>
      </c>
      <c r="AE78" s="477" t="e">
        <f>#REF!</f>
        <v>#REF!</v>
      </c>
      <c r="AF78" s="477" t="e">
        <f>#REF!</f>
        <v>#REF!</v>
      </c>
      <c r="AG78" s="477" t="e">
        <f>#REF!</f>
        <v>#REF!</v>
      </c>
      <c r="AH78" s="477" t="e">
        <f>#REF!</f>
        <v>#REF!</v>
      </c>
      <c r="AI78" s="388" t="e">
        <f t="shared" si="10"/>
        <v>#REF!</v>
      </c>
      <c r="AJ78" s="317" t="e">
        <f t="shared" si="14"/>
        <v>#REF!</v>
      </c>
      <c r="AK78" s="261">
        <f t="shared" si="11"/>
        <v>1</v>
      </c>
      <c r="AL78" s="261">
        <f t="shared" si="12"/>
        <v>0</v>
      </c>
      <c r="AM78" s="261" t="e">
        <f t="shared" si="13"/>
        <v>#REF!</v>
      </c>
    </row>
    <row r="79" spans="1:39" s="318" customFormat="1" ht="23.25" customHeight="1">
      <c r="A79" s="246">
        <v>69</v>
      </c>
      <c r="B79" s="247" t="s">
        <v>122</v>
      </c>
      <c r="C79" s="248" t="s">
        <v>240</v>
      </c>
      <c r="D79" s="412" t="s">
        <v>324</v>
      </c>
      <c r="E79" s="246" t="s">
        <v>74</v>
      </c>
      <c r="F79" s="319" t="s">
        <v>241</v>
      </c>
      <c r="G79" s="475">
        <f>'HK1'!I59</f>
        <v>7</v>
      </c>
      <c r="H79" s="475">
        <f>'HK1'!L59</f>
        <v>6</v>
      </c>
      <c r="I79" s="475">
        <f>'HK1'!O59</f>
        <v>6</v>
      </c>
      <c r="J79" s="475">
        <f>'HK1'!R59</f>
        <v>6</v>
      </c>
      <c r="K79" s="476">
        <f>'HK1'!U59</f>
        <v>6</v>
      </c>
      <c r="L79" s="475">
        <f>'HK1'!X59</f>
        <v>7</v>
      </c>
      <c r="M79" s="475">
        <f>'HK2'!I59</f>
        <v>7</v>
      </c>
      <c r="N79" s="475">
        <f>'HK2'!L59</f>
        <v>5</v>
      </c>
      <c r="O79" s="475">
        <f>'HK2'!O59</f>
        <v>6</v>
      </c>
      <c r="P79" s="475">
        <f>'HK2'!R59</f>
        <v>6</v>
      </c>
      <c r="Q79" s="475">
        <f>'HK2'!U59</f>
        <v>7</v>
      </c>
      <c r="R79" s="475">
        <f>'HK2'!X59</f>
        <v>6</v>
      </c>
      <c r="S79" s="477">
        <f>'HK3'!I59</f>
        <v>9</v>
      </c>
      <c r="T79" s="477">
        <f>'HK3'!L59</f>
        <v>6</v>
      </c>
      <c r="U79" s="477">
        <f>'HK3'!O59</f>
        <v>6</v>
      </c>
      <c r="V79" s="477">
        <f>'HK3'!R59</f>
        <v>8</v>
      </c>
      <c r="W79" s="477">
        <f>'HK3'!U59</f>
        <v>5</v>
      </c>
      <c r="X79" s="477">
        <f>'HK3'!X59</f>
        <v>6</v>
      </c>
      <c r="Y79" s="477">
        <f>'HK3'!AA59</f>
        <v>6</v>
      </c>
      <c r="Z79" s="477" t="e">
        <f>#REF!</f>
        <v>#REF!</v>
      </c>
      <c r="AA79" s="477" t="e">
        <f>#REF!</f>
        <v>#REF!</v>
      </c>
      <c r="AB79" s="477" t="e">
        <f>#REF!</f>
        <v>#REF!</v>
      </c>
      <c r="AC79" s="477" t="e">
        <f>#REF!</f>
        <v>#REF!</v>
      </c>
      <c r="AD79" s="477" t="e">
        <f>#REF!</f>
        <v>#REF!</v>
      </c>
      <c r="AE79" s="477" t="e">
        <f>#REF!</f>
        <v>#REF!</v>
      </c>
      <c r="AF79" s="477" t="e">
        <f>#REF!</f>
        <v>#REF!</v>
      </c>
      <c r="AG79" s="477" t="e">
        <f>#REF!</f>
        <v>#REF!</v>
      </c>
      <c r="AH79" s="477" t="e">
        <f>#REF!</f>
        <v>#REF!</v>
      </c>
      <c r="AI79" s="388" t="e">
        <f t="shared" si="10"/>
        <v>#REF!</v>
      </c>
      <c r="AJ79" s="317" t="e">
        <f t="shared" si="14"/>
        <v>#REF!</v>
      </c>
      <c r="AK79" s="261">
        <f t="shared" si="11"/>
        <v>0</v>
      </c>
      <c r="AL79" s="261">
        <f t="shared" si="12"/>
        <v>0</v>
      </c>
      <c r="AM79" s="261" t="e">
        <f t="shared" si="13"/>
        <v>#REF!</v>
      </c>
    </row>
    <row r="80" spans="1:39" s="318" customFormat="1" ht="23.25" customHeight="1">
      <c r="A80" s="471">
        <v>70</v>
      </c>
      <c r="B80" s="247" t="s">
        <v>242</v>
      </c>
      <c r="C80" s="248" t="s">
        <v>348</v>
      </c>
      <c r="D80" s="53">
        <v>409170006</v>
      </c>
      <c r="E80" s="376">
        <v>32638</v>
      </c>
      <c r="F80" s="319" t="s">
        <v>189</v>
      </c>
      <c r="G80" s="475">
        <f>'HK1'!I60</f>
        <v>9</v>
      </c>
      <c r="H80" s="475">
        <f>'HK1'!L60</f>
        <v>4</v>
      </c>
      <c r="I80" s="475">
        <f>'HK1'!O60</f>
        <v>5</v>
      </c>
      <c r="J80" s="475">
        <f>'HK1'!R60</f>
        <v>5</v>
      </c>
      <c r="K80" s="476">
        <f>'HK1'!U60</f>
        <v>5</v>
      </c>
      <c r="L80" s="475">
        <f>'HK1'!X60</f>
        <v>5</v>
      </c>
      <c r="M80" s="475">
        <f>'HK2'!I60</f>
        <v>6</v>
      </c>
      <c r="N80" s="475">
        <f>'HK2'!L60</f>
        <v>6</v>
      </c>
      <c r="O80" s="475">
        <f>'HK2'!O60</f>
        <v>6</v>
      </c>
      <c r="P80" s="475">
        <f>'HK2'!R60</f>
        <v>5</v>
      </c>
      <c r="Q80" s="475">
        <f>'HK2'!U60</f>
        <v>2</v>
      </c>
      <c r="R80" s="475">
        <f>'HK2'!X60</f>
        <v>0</v>
      </c>
      <c r="S80" s="477">
        <f>'HK3'!I60</f>
        <v>9</v>
      </c>
      <c r="T80" s="477">
        <f>'HK3'!L60</f>
        <v>7</v>
      </c>
      <c r="U80" s="477">
        <f>'HK3'!O60</f>
        <v>6</v>
      </c>
      <c r="V80" s="477">
        <f>'HK3'!R60</f>
        <v>6</v>
      </c>
      <c r="W80" s="477">
        <f>'HK3'!U60</f>
        <v>5</v>
      </c>
      <c r="X80" s="477">
        <f>'HK3'!X60</f>
        <v>5</v>
      </c>
      <c r="Y80" s="477">
        <f>'HK3'!AA60</f>
        <v>1</v>
      </c>
      <c r="Z80" s="477" t="e">
        <f>#REF!</f>
        <v>#REF!</v>
      </c>
      <c r="AA80" s="477" t="e">
        <f>#REF!</f>
        <v>#REF!</v>
      </c>
      <c r="AB80" s="477" t="e">
        <f>#REF!</f>
        <v>#REF!</v>
      </c>
      <c r="AC80" s="477" t="e">
        <f>#REF!</f>
        <v>#REF!</v>
      </c>
      <c r="AD80" s="477" t="e">
        <f>#REF!</f>
        <v>#REF!</v>
      </c>
      <c r="AE80" s="477" t="e">
        <f>#REF!</f>
        <v>#REF!</v>
      </c>
      <c r="AF80" s="477" t="e">
        <f>#REF!</f>
        <v>#REF!</v>
      </c>
      <c r="AG80" s="477" t="e">
        <f>#REF!</f>
        <v>#REF!</v>
      </c>
      <c r="AH80" s="477" t="e">
        <f>#REF!</f>
        <v>#REF!</v>
      </c>
      <c r="AI80" s="388" t="e">
        <f t="shared" si="10"/>
        <v>#REF!</v>
      </c>
      <c r="AJ80" s="317" t="e">
        <f t="shared" si="14"/>
        <v>#REF!</v>
      </c>
      <c r="AK80" s="261">
        <f t="shared" si="11"/>
        <v>4</v>
      </c>
      <c r="AL80" s="261">
        <f t="shared" si="12"/>
        <v>6</v>
      </c>
      <c r="AM80" s="261" t="e">
        <f t="shared" si="13"/>
        <v>#REF!</v>
      </c>
    </row>
    <row r="81" spans="1:39" s="318" customFormat="1" ht="23.25" customHeight="1">
      <c r="A81" s="246">
        <v>71</v>
      </c>
      <c r="B81" s="247" t="s">
        <v>244</v>
      </c>
      <c r="C81" s="248" t="s">
        <v>349</v>
      </c>
      <c r="D81" s="53">
        <v>409170024</v>
      </c>
      <c r="E81" s="377">
        <v>33532</v>
      </c>
      <c r="F81" s="320" t="s">
        <v>25</v>
      </c>
      <c r="G81" s="475">
        <f>'HK1'!I61</f>
        <v>5</v>
      </c>
      <c r="H81" s="475">
        <f>'HK1'!L61</f>
        <v>4</v>
      </c>
      <c r="I81" s="475">
        <f>'HK1'!O61</f>
        <v>5</v>
      </c>
      <c r="J81" s="475">
        <f>'HK1'!R61</f>
        <v>6</v>
      </c>
      <c r="K81" s="476">
        <f>'HK1'!U61</f>
        <v>6</v>
      </c>
      <c r="L81" s="475">
        <f>'HK1'!X61</f>
        <v>8</v>
      </c>
      <c r="M81" s="475">
        <f>'HK2'!I61</f>
        <v>9</v>
      </c>
      <c r="N81" s="475">
        <f>'HK2'!L61</f>
        <v>1</v>
      </c>
      <c r="O81" s="475">
        <f>'HK2'!O61</f>
        <v>6</v>
      </c>
      <c r="P81" s="475">
        <f>'HK2'!R61</f>
        <v>5</v>
      </c>
      <c r="Q81" s="475">
        <f>'HK2'!U61</f>
        <v>5</v>
      </c>
      <c r="R81" s="475">
        <f>'HK2'!X61</f>
        <v>8</v>
      </c>
      <c r="S81" s="477">
        <f>'HK3'!I61</f>
        <v>8</v>
      </c>
      <c r="T81" s="477">
        <f>'HK3'!L61</f>
        <v>7</v>
      </c>
      <c r="U81" s="477">
        <f>'HK3'!O61</f>
        <v>3</v>
      </c>
      <c r="V81" s="477">
        <f>'HK3'!R61</f>
        <v>0</v>
      </c>
      <c r="W81" s="477">
        <f>'HK3'!U61</f>
        <v>0</v>
      </c>
      <c r="X81" s="477">
        <f>'HK3'!X61</f>
        <v>2</v>
      </c>
      <c r="Y81" s="477">
        <f>'HK3'!AA61</f>
        <v>1</v>
      </c>
      <c r="Z81" s="477" t="e">
        <f>#REF!</f>
        <v>#REF!</v>
      </c>
      <c r="AA81" s="477" t="e">
        <f>#REF!</f>
        <v>#REF!</v>
      </c>
      <c r="AB81" s="477" t="e">
        <f>#REF!</f>
        <v>#REF!</v>
      </c>
      <c r="AC81" s="477" t="e">
        <f>#REF!</f>
        <v>#REF!</v>
      </c>
      <c r="AD81" s="477" t="e">
        <f>#REF!</f>
        <v>#REF!</v>
      </c>
      <c r="AE81" s="477" t="e">
        <f>#REF!</f>
        <v>#REF!</v>
      </c>
      <c r="AF81" s="477" t="e">
        <f>#REF!</f>
        <v>#REF!</v>
      </c>
      <c r="AG81" s="477" t="e">
        <f>#REF!</f>
        <v>#REF!</v>
      </c>
      <c r="AH81" s="477" t="e">
        <f>#REF!</f>
        <v>#REF!</v>
      </c>
      <c r="AI81" s="388" t="e">
        <f t="shared" si="10"/>
        <v>#REF!</v>
      </c>
      <c r="AJ81" s="321" t="e">
        <f t="shared" si="14"/>
        <v>#REF!</v>
      </c>
      <c r="AK81" s="261">
        <f t="shared" si="11"/>
        <v>7</v>
      </c>
      <c r="AL81" s="261">
        <f t="shared" si="12"/>
        <v>21</v>
      </c>
      <c r="AM81" s="322" t="e">
        <f t="shared" si="13"/>
        <v>#REF!</v>
      </c>
    </row>
    <row r="82" spans="1:39" s="318" customFormat="1" ht="23.25" customHeight="1">
      <c r="A82" s="246">
        <v>72</v>
      </c>
      <c r="B82" s="182" t="s">
        <v>357</v>
      </c>
      <c r="C82" s="183" t="s">
        <v>358</v>
      </c>
      <c r="D82" s="278">
        <v>409170001</v>
      </c>
      <c r="E82" s="246"/>
      <c r="F82" s="319"/>
      <c r="G82" s="478">
        <v>6</v>
      </c>
      <c r="H82" s="478">
        <v>6</v>
      </c>
      <c r="I82" s="478">
        <v>5</v>
      </c>
      <c r="J82" s="478">
        <v>8</v>
      </c>
      <c r="K82" s="479">
        <v>7</v>
      </c>
      <c r="L82" s="478">
        <v>2</v>
      </c>
      <c r="M82" s="480">
        <v>5</v>
      </c>
      <c r="N82" s="480">
        <v>2</v>
      </c>
      <c r="O82" s="480">
        <v>6</v>
      </c>
      <c r="P82" s="480">
        <v>4</v>
      </c>
      <c r="Q82" s="480">
        <v>5</v>
      </c>
      <c r="R82" s="480">
        <v>6</v>
      </c>
      <c r="S82" s="477">
        <v>0</v>
      </c>
      <c r="T82" s="477">
        <f>'HK3'!L62</f>
        <v>7</v>
      </c>
      <c r="U82" s="477">
        <v>6</v>
      </c>
      <c r="V82" s="477">
        <v>7</v>
      </c>
      <c r="W82" s="477">
        <v>6</v>
      </c>
      <c r="X82" s="477">
        <v>5</v>
      </c>
      <c r="Y82" s="477">
        <v>5</v>
      </c>
      <c r="Z82" s="477">
        <v>7</v>
      </c>
      <c r="AA82" s="477">
        <v>4</v>
      </c>
      <c r="AB82" s="477">
        <v>5</v>
      </c>
      <c r="AC82" s="477">
        <v>4</v>
      </c>
      <c r="AD82" s="477" t="e">
        <f>#REF!</f>
        <v>#REF!</v>
      </c>
      <c r="AE82" s="477">
        <v>5</v>
      </c>
      <c r="AF82" s="477">
        <v>6</v>
      </c>
      <c r="AG82" s="477" t="e">
        <f>#REF!</f>
        <v>#REF!</v>
      </c>
      <c r="AH82" s="477">
        <v>3</v>
      </c>
      <c r="AI82" s="388" t="e">
        <f t="shared" si="10"/>
        <v>#REF!</v>
      </c>
      <c r="AJ82" s="321" t="e">
        <f t="shared" si="14"/>
        <v>#REF!</v>
      </c>
      <c r="AK82" s="261">
        <f t="shared" si="11"/>
        <v>7</v>
      </c>
      <c r="AL82" s="261" t="e">
        <f t="shared" si="12"/>
        <v>#REF!</v>
      </c>
      <c r="AM82" s="261"/>
    </row>
    <row r="83" spans="1:39" s="318" customFormat="1" ht="23.25" customHeight="1">
      <c r="A83" s="471">
        <v>73</v>
      </c>
      <c r="B83" s="185" t="s">
        <v>359</v>
      </c>
      <c r="C83" s="186" t="s">
        <v>360</v>
      </c>
      <c r="D83" s="187">
        <v>409170034</v>
      </c>
      <c r="E83" s="246"/>
      <c r="F83" s="319"/>
      <c r="G83" s="478">
        <v>7</v>
      </c>
      <c r="H83" s="478">
        <v>5</v>
      </c>
      <c r="I83" s="478">
        <v>8</v>
      </c>
      <c r="J83" s="478">
        <v>3</v>
      </c>
      <c r="K83" s="479">
        <v>6</v>
      </c>
      <c r="L83" s="478">
        <v>5</v>
      </c>
      <c r="M83" s="480">
        <v>5</v>
      </c>
      <c r="N83" s="480">
        <v>5</v>
      </c>
      <c r="O83" s="480">
        <v>5</v>
      </c>
      <c r="P83" s="480">
        <v>5</v>
      </c>
      <c r="Q83" s="480">
        <v>5</v>
      </c>
      <c r="R83" s="480">
        <v>8</v>
      </c>
      <c r="S83" s="477">
        <v>7</v>
      </c>
      <c r="T83" s="477" t="e">
        <f>'HK3'!#REF!</f>
        <v>#REF!</v>
      </c>
      <c r="U83" s="477">
        <v>6</v>
      </c>
      <c r="V83" s="477">
        <v>5</v>
      </c>
      <c r="W83" s="477">
        <v>7</v>
      </c>
      <c r="X83" s="477">
        <v>0</v>
      </c>
      <c r="Y83" s="477">
        <v>5</v>
      </c>
      <c r="Z83" s="477">
        <v>2</v>
      </c>
      <c r="AA83" s="477" t="e">
        <f>#REF!</f>
        <v>#REF!</v>
      </c>
      <c r="AB83" s="477" t="e">
        <f>#REF!</f>
        <v>#REF!</v>
      </c>
      <c r="AC83" s="477" t="e">
        <f>#REF!</f>
        <v>#REF!</v>
      </c>
      <c r="AD83" s="477" t="e">
        <f>#REF!</f>
        <v>#REF!</v>
      </c>
      <c r="AE83" s="477" t="e">
        <f>#REF!</f>
        <v>#REF!</v>
      </c>
      <c r="AF83" s="477" t="e">
        <f>#REF!</f>
        <v>#REF!</v>
      </c>
      <c r="AG83" s="477" t="e">
        <f>#REF!</f>
        <v>#REF!</v>
      </c>
      <c r="AH83" s="477" t="e">
        <f>#REF!</f>
        <v>#REF!</v>
      </c>
      <c r="AI83" s="388" t="e">
        <f t="shared" si="10"/>
        <v>#REF!</v>
      </c>
      <c r="AJ83" s="321" t="e">
        <f t="shared" si="14"/>
        <v>#REF!</v>
      </c>
      <c r="AK83" s="261">
        <f t="shared" si="11"/>
        <v>3</v>
      </c>
      <c r="AL83" s="261" t="e">
        <f t="shared" si="12"/>
        <v>#REF!</v>
      </c>
      <c r="AM83" s="261"/>
    </row>
    <row r="84" spans="1:39" s="318" customFormat="1" ht="23.25" customHeight="1">
      <c r="A84" s="246">
        <v>74</v>
      </c>
      <c r="B84" s="185" t="s">
        <v>361</v>
      </c>
      <c r="C84" s="186" t="s">
        <v>31</v>
      </c>
      <c r="D84" s="181">
        <v>408170046</v>
      </c>
      <c r="E84" s="246"/>
      <c r="F84" s="319"/>
      <c r="G84" s="478">
        <v>6</v>
      </c>
      <c r="H84" s="478">
        <v>6</v>
      </c>
      <c r="I84" s="478">
        <v>5</v>
      </c>
      <c r="J84" s="478">
        <v>6</v>
      </c>
      <c r="K84" s="479">
        <v>4</v>
      </c>
      <c r="L84" s="478">
        <v>7</v>
      </c>
      <c r="M84" s="480">
        <v>6</v>
      </c>
      <c r="N84" s="480">
        <v>6</v>
      </c>
      <c r="O84" s="480">
        <v>6</v>
      </c>
      <c r="P84" s="480">
        <v>6</v>
      </c>
      <c r="Q84" s="480">
        <v>5</v>
      </c>
      <c r="R84" s="480">
        <v>8</v>
      </c>
      <c r="S84" s="477">
        <v>4</v>
      </c>
      <c r="T84" s="477" t="e">
        <f>'HK3'!#REF!</f>
        <v>#REF!</v>
      </c>
      <c r="U84" s="477">
        <v>6</v>
      </c>
      <c r="V84" s="477">
        <v>0</v>
      </c>
      <c r="W84" s="477">
        <v>7</v>
      </c>
      <c r="X84" s="477">
        <v>7</v>
      </c>
      <c r="Y84" s="477">
        <v>3</v>
      </c>
      <c r="Z84" s="477">
        <v>0</v>
      </c>
      <c r="AA84" s="477" t="e">
        <f>#REF!</f>
        <v>#REF!</v>
      </c>
      <c r="AB84" s="477" t="e">
        <f>#REF!</f>
        <v>#REF!</v>
      </c>
      <c r="AC84" s="477" t="e">
        <f>#REF!</f>
        <v>#REF!</v>
      </c>
      <c r="AD84" s="477" t="e">
        <f>#REF!</f>
        <v>#REF!</v>
      </c>
      <c r="AE84" s="477" t="e">
        <f>#REF!</f>
        <v>#REF!</v>
      </c>
      <c r="AF84" s="477" t="e">
        <f>#REF!</f>
        <v>#REF!</v>
      </c>
      <c r="AG84" s="477" t="e">
        <f>#REF!</f>
        <v>#REF!</v>
      </c>
      <c r="AH84" s="477" t="e">
        <f>#REF!</f>
        <v>#REF!</v>
      </c>
      <c r="AI84" s="388" t="e">
        <f t="shared" si="10"/>
        <v>#REF!</v>
      </c>
      <c r="AJ84" s="317" t="e">
        <f t="shared" si="14"/>
        <v>#REF!</v>
      </c>
      <c r="AK84" s="261">
        <f t="shared" si="11"/>
        <v>5</v>
      </c>
      <c r="AL84" s="261" t="e">
        <f t="shared" si="12"/>
        <v>#REF!</v>
      </c>
      <c r="AM84" s="261"/>
    </row>
    <row r="85" spans="1:39" s="318" customFormat="1" ht="23.25" customHeight="1">
      <c r="A85" s="323"/>
      <c r="B85" s="324"/>
      <c r="C85" s="324"/>
      <c r="D85" s="324"/>
      <c r="E85" s="323"/>
      <c r="F85" s="324"/>
      <c r="G85" s="481"/>
      <c r="H85" s="481"/>
      <c r="I85" s="481"/>
      <c r="J85" s="481"/>
      <c r="K85" s="482"/>
      <c r="L85" s="481"/>
      <c r="M85" s="483"/>
      <c r="N85" s="483"/>
      <c r="O85" s="483"/>
      <c r="P85" s="483"/>
      <c r="Q85" s="483"/>
      <c r="R85" s="483"/>
      <c r="S85" s="483"/>
      <c r="T85" s="483"/>
      <c r="U85" s="483"/>
      <c r="V85" s="483"/>
      <c r="W85" s="483"/>
      <c r="X85" s="483"/>
      <c r="Y85" s="483"/>
      <c r="Z85" s="483"/>
      <c r="AA85" s="483"/>
      <c r="AB85" s="483"/>
      <c r="AC85" s="483"/>
      <c r="AD85" s="483"/>
      <c r="AE85" s="483"/>
      <c r="AF85" s="483"/>
      <c r="AG85" s="483"/>
      <c r="AH85" s="483"/>
      <c r="AI85" s="484"/>
      <c r="AJ85" s="328"/>
      <c r="AK85" s="329"/>
      <c r="AL85" s="329"/>
      <c r="AM85" s="329"/>
    </row>
    <row r="86" spans="27:39" ht="15.75">
      <c r="AA86" s="650" t="s">
        <v>376</v>
      </c>
      <c r="AB86" s="650"/>
      <c r="AC86" s="650"/>
      <c r="AD86" s="650"/>
      <c r="AE86" s="650"/>
      <c r="AF86" s="650"/>
      <c r="AG86" s="650"/>
      <c r="AH86" s="650"/>
      <c r="AI86" s="650"/>
      <c r="AJ86" s="650"/>
      <c r="AK86" s="650"/>
      <c r="AL86" s="650"/>
      <c r="AM86" s="650"/>
    </row>
    <row r="87" spans="35:36" ht="15.75">
      <c r="AI87" s="249"/>
      <c r="AJ87" s="249"/>
    </row>
    <row r="88" spans="27:41" ht="18.75">
      <c r="AA88" s="330"/>
      <c r="AB88" s="330"/>
      <c r="AC88" s="330"/>
      <c r="AD88" s="331"/>
      <c r="AE88" s="331"/>
      <c r="AF88" s="330"/>
      <c r="AG88" s="330"/>
      <c r="AH88" s="330"/>
      <c r="AI88" s="379" t="s">
        <v>344</v>
      </c>
      <c r="AJ88" s="379"/>
      <c r="AK88" s="379"/>
      <c r="AL88" s="379"/>
      <c r="AM88" s="379"/>
      <c r="AN88" s="379"/>
      <c r="AO88" s="379"/>
    </row>
    <row r="89" spans="27:41" ht="18.75">
      <c r="AA89" s="330"/>
      <c r="AB89" s="330"/>
      <c r="AC89" s="330"/>
      <c r="AD89" s="331"/>
      <c r="AE89" s="331"/>
      <c r="AF89" s="330"/>
      <c r="AG89" s="330"/>
      <c r="AH89" s="330"/>
      <c r="AI89" s="379" t="s">
        <v>345</v>
      </c>
      <c r="AJ89" s="379"/>
      <c r="AK89" s="379"/>
      <c r="AL89" s="379"/>
      <c r="AM89" s="379"/>
      <c r="AN89" s="379"/>
      <c r="AO89" s="379"/>
    </row>
    <row r="90" spans="2:41" ht="18.75">
      <c r="B90" s="614" t="s">
        <v>375</v>
      </c>
      <c r="C90" s="614"/>
      <c r="D90" s="378"/>
      <c r="E90" s="249"/>
      <c r="F90" s="277"/>
      <c r="G90" s="277"/>
      <c r="AA90" s="330"/>
      <c r="AB90" s="330"/>
      <c r="AC90" s="330"/>
      <c r="AD90" s="331"/>
      <c r="AE90" s="331"/>
      <c r="AF90" s="330"/>
      <c r="AG90" s="330"/>
      <c r="AH90" s="330"/>
      <c r="AI90" s="379" t="s">
        <v>346</v>
      </c>
      <c r="AJ90" s="379"/>
      <c r="AK90" s="379"/>
      <c r="AL90" s="379"/>
      <c r="AM90" s="379"/>
      <c r="AN90" s="379"/>
      <c r="AO90" s="379"/>
    </row>
    <row r="91" spans="2:36" ht="15.75">
      <c r="B91" s="378"/>
      <c r="C91" s="378"/>
      <c r="D91" s="378"/>
      <c r="E91" s="249"/>
      <c r="F91" s="277"/>
      <c r="G91" s="277"/>
      <c r="AJ91" s="249"/>
    </row>
    <row r="92" spans="2:36" ht="15.75">
      <c r="B92" s="378"/>
      <c r="C92" s="378"/>
      <c r="D92" s="378"/>
      <c r="E92" s="249"/>
      <c r="F92" s="277"/>
      <c r="G92" s="277"/>
      <c r="AJ92" s="249"/>
    </row>
    <row r="93" spans="2:36" ht="15.75">
      <c r="B93" s="378"/>
      <c r="C93" s="378"/>
      <c r="D93" s="378"/>
      <c r="E93" s="249"/>
      <c r="F93" s="277"/>
      <c r="G93" s="277"/>
      <c r="AJ93" s="249"/>
    </row>
    <row r="94" spans="2:36" ht="15.75">
      <c r="B94" s="378"/>
      <c r="C94" s="378"/>
      <c r="D94" s="378"/>
      <c r="E94" s="249"/>
      <c r="F94" s="277"/>
      <c r="G94" s="277"/>
      <c r="AJ94" s="249"/>
    </row>
    <row r="95" spans="2:36" ht="15.75">
      <c r="B95" s="378"/>
      <c r="C95" s="378"/>
      <c r="D95" s="378"/>
      <c r="E95" s="249"/>
      <c r="F95" s="277"/>
      <c r="G95" s="277"/>
      <c r="AJ95" s="249"/>
    </row>
    <row r="96" spans="2:39" ht="18.75">
      <c r="B96" s="614" t="s">
        <v>378</v>
      </c>
      <c r="C96" s="614"/>
      <c r="D96" s="378"/>
      <c r="E96" s="249"/>
      <c r="F96" s="277"/>
      <c r="G96" s="277"/>
      <c r="AB96" s="613" t="s">
        <v>377</v>
      </c>
      <c r="AC96" s="613"/>
      <c r="AD96" s="613"/>
      <c r="AE96" s="613"/>
      <c r="AF96" s="613"/>
      <c r="AG96" s="613"/>
      <c r="AH96" s="613"/>
      <c r="AI96" s="613"/>
      <c r="AJ96" s="613"/>
      <c r="AK96" s="613"/>
      <c r="AL96" s="613"/>
      <c r="AM96" s="613"/>
    </row>
    <row r="97" spans="2:36" ht="15.75">
      <c r="B97" s="378"/>
      <c r="C97" s="378"/>
      <c r="D97" s="378"/>
      <c r="E97" s="249"/>
      <c r="F97" s="277"/>
      <c r="G97" s="277"/>
      <c r="AJ97" s="249"/>
    </row>
    <row r="98" spans="2:36" ht="15.75">
      <c r="B98" s="378"/>
      <c r="C98" s="378"/>
      <c r="D98" s="378"/>
      <c r="E98" s="249"/>
      <c r="F98" s="277"/>
      <c r="G98" s="277"/>
      <c r="AJ98" s="249"/>
    </row>
    <row r="99" spans="2:36" ht="15.75">
      <c r="B99" s="378"/>
      <c r="C99" s="378"/>
      <c r="D99" s="378"/>
      <c r="E99" s="249"/>
      <c r="F99" s="277"/>
      <c r="G99" s="277"/>
      <c r="AJ99" s="249"/>
    </row>
    <row r="100" spans="2:36" ht="15.75">
      <c r="B100" s="378"/>
      <c r="C100" s="378"/>
      <c r="D100" s="378"/>
      <c r="E100" s="249"/>
      <c r="F100" s="277"/>
      <c r="G100" s="277"/>
      <c r="AJ100" s="249"/>
    </row>
    <row r="101" spans="2:36" ht="15.75">
      <c r="B101" s="378"/>
      <c r="C101" s="378"/>
      <c r="D101" s="378"/>
      <c r="E101" s="249"/>
      <c r="F101" s="277"/>
      <c r="G101" s="277"/>
      <c r="AJ101" s="249"/>
    </row>
    <row r="102" spans="2:36" ht="15.75">
      <c r="B102" s="378"/>
      <c r="C102" s="378"/>
      <c r="D102" s="378"/>
      <c r="E102" s="249"/>
      <c r="F102" s="277"/>
      <c r="G102" s="277"/>
      <c r="AJ102" s="249"/>
    </row>
    <row r="103" spans="2:36" ht="15.75">
      <c r="B103" s="378"/>
      <c r="C103" s="378"/>
      <c r="D103" s="378"/>
      <c r="E103" s="249"/>
      <c r="F103" s="277"/>
      <c r="G103" s="277"/>
      <c r="AJ103" s="249"/>
    </row>
    <row r="104" spans="2:36" ht="15.75">
      <c r="B104" s="378"/>
      <c r="C104" s="378"/>
      <c r="D104" s="378"/>
      <c r="E104" s="249"/>
      <c r="F104" s="277"/>
      <c r="G104" s="277"/>
      <c r="AJ104" s="249"/>
    </row>
    <row r="105" spans="2:36" ht="15.75">
      <c r="B105" s="378"/>
      <c r="C105" s="378"/>
      <c r="D105" s="378"/>
      <c r="E105" s="249"/>
      <c r="F105" s="277"/>
      <c r="G105" s="277"/>
      <c r="AJ105" s="249"/>
    </row>
  </sheetData>
  <sheetProtection/>
  <mergeCells count="7">
    <mergeCell ref="AB96:AM96"/>
    <mergeCell ref="B96:C96"/>
    <mergeCell ref="A10:F10"/>
    <mergeCell ref="A6:AM6"/>
    <mergeCell ref="A7:AM7"/>
    <mergeCell ref="B90:C90"/>
    <mergeCell ref="AA86:AM86"/>
  </mergeCells>
  <printOptions/>
  <pageMargins left="0.3" right="0.2" top="0.4" bottom="0.25" header="0.17" footer="0.22"/>
  <pageSetup horizontalDpi="300" verticalDpi="300" orientation="landscape" paperSize="9" scale="6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4"/>
  <sheetViews>
    <sheetView zoomScale="115" zoomScaleNormal="115" workbookViewId="0" topLeftCell="A55">
      <selection activeCell="AB3" sqref="AB3"/>
    </sheetView>
  </sheetViews>
  <sheetFormatPr defaultColWidth="8.796875" defaultRowHeight="15"/>
  <cols>
    <col min="1" max="1" width="3.59765625" style="41" customWidth="1"/>
    <col min="2" max="2" width="13.8984375" style="62" customWidth="1"/>
    <col min="3" max="3" width="17.5" style="75" customWidth="1"/>
    <col min="4" max="4" width="7.3984375" style="75" customWidth="1"/>
    <col min="5" max="5" width="7.69921875" style="62" customWidth="1"/>
    <col min="6" max="6" width="12.8984375" style="63" customWidth="1"/>
    <col min="7" max="8" width="4.8984375" style="65" customWidth="1"/>
    <col min="9" max="9" width="4.8984375" style="163" customWidth="1"/>
    <col min="10" max="11" width="4.8984375" style="65" customWidth="1"/>
    <col min="12" max="12" width="4.8984375" style="163" customWidth="1"/>
    <col min="13" max="13" width="4.8984375" style="207" customWidth="1"/>
    <col min="14" max="14" width="4.8984375" style="65" customWidth="1"/>
    <col min="15" max="15" width="4.8984375" style="163" customWidth="1"/>
    <col min="16" max="17" width="4.8984375" style="65" customWidth="1"/>
    <col min="18" max="18" width="4.8984375" style="163" customWidth="1"/>
    <col min="19" max="20" width="4.8984375" style="65" customWidth="1"/>
    <col min="21" max="21" width="4.8984375" style="163" customWidth="1"/>
    <col min="22" max="23" width="4.8984375" style="65" customWidth="1"/>
    <col min="24" max="24" width="4.8984375" style="163" customWidth="1"/>
    <col min="25" max="26" width="4.8984375" style="65" customWidth="1"/>
    <col min="27" max="27" width="4.8984375" style="163" customWidth="1"/>
    <col min="28" max="28" width="6.59765625" style="66" customWidth="1"/>
    <col min="29" max="29" width="10.59765625" style="64" customWidth="1"/>
    <col min="30" max="16384" width="9" style="41" customWidth="1"/>
  </cols>
  <sheetData>
    <row r="1" spans="1:29" ht="77.25" customHeight="1" thickTop="1">
      <c r="A1" s="110" t="s">
        <v>33</v>
      </c>
      <c r="B1" s="111" t="s">
        <v>34</v>
      </c>
      <c r="C1" s="112" t="s">
        <v>35</v>
      </c>
      <c r="D1" s="113" t="s">
        <v>36</v>
      </c>
      <c r="E1" s="111" t="s">
        <v>37</v>
      </c>
      <c r="F1" s="114" t="s">
        <v>38</v>
      </c>
      <c r="G1" s="115" t="s">
        <v>351</v>
      </c>
      <c r="H1" s="116" t="s">
        <v>247</v>
      </c>
      <c r="I1" s="129" t="s">
        <v>248</v>
      </c>
      <c r="J1" s="115" t="s">
        <v>356</v>
      </c>
      <c r="K1" s="116" t="s">
        <v>247</v>
      </c>
      <c r="L1" s="129" t="s">
        <v>248</v>
      </c>
      <c r="M1" s="201" t="s">
        <v>355</v>
      </c>
      <c r="N1" s="116" t="s">
        <v>247</v>
      </c>
      <c r="O1" s="129" t="s">
        <v>248</v>
      </c>
      <c r="P1" s="123" t="s">
        <v>350</v>
      </c>
      <c r="Q1" s="116" t="s">
        <v>247</v>
      </c>
      <c r="R1" s="129" t="s">
        <v>248</v>
      </c>
      <c r="S1" s="115" t="s">
        <v>352</v>
      </c>
      <c r="T1" s="116" t="s">
        <v>247</v>
      </c>
      <c r="U1" s="129" t="s">
        <v>248</v>
      </c>
      <c r="V1" s="115" t="s">
        <v>353</v>
      </c>
      <c r="W1" s="116" t="s">
        <v>247</v>
      </c>
      <c r="X1" s="129" t="s">
        <v>248</v>
      </c>
      <c r="Y1" s="115" t="s">
        <v>354</v>
      </c>
      <c r="Z1" s="116" t="s">
        <v>247</v>
      </c>
      <c r="AA1" s="129" t="s">
        <v>248</v>
      </c>
      <c r="AB1" s="127" t="s">
        <v>326</v>
      </c>
      <c r="AC1" s="128" t="s">
        <v>255</v>
      </c>
    </row>
    <row r="2" spans="1:29" ht="19.5" customHeight="1">
      <c r="A2" s="651" t="s">
        <v>39</v>
      </c>
      <c r="B2" s="652"/>
      <c r="C2" s="652"/>
      <c r="D2" s="652"/>
      <c r="E2" s="652"/>
      <c r="F2" s="652"/>
      <c r="G2" s="130">
        <v>0</v>
      </c>
      <c r="H2" s="130">
        <v>0</v>
      </c>
      <c r="I2" s="131">
        <v>4</v>
      </c>
      <c r="J2" s="130">
        <v>0</v>
      </c>
      <c r="K2" s="130">
        <v>0</v>
      </c>
      <c r="L2" s="131">
        <v>3</v>
      </c>
      <c r="M2" s="202">
        <v>0</v>
      </c>
      <c r="N2" s="130">
        <v>0</v>
      </c>
      <c r="O2" s="131">
        <v>5</v>
      </c>
      <c r="P2" s="130">
        <v>0</v>
      </c>
      <c r="Q2" s="130">
        <v>0</v>
      </c>
      <c r="R2" s="131">
        <v>3</v>
      </c>
      <c r="S2" s="130">
        <v>0</v>
      </c>
      <c r="T2" s="130">
        <v>0</v>
      </c>
      <c r="U2" s="131">
        <v>3</v>
      </c>
      <c r="V2" s="130">
        <v>0</v>
      </c>
      <c r="W2" s="130">
        <v>0</v>
      </c>
      <c r="X2" s="131">
        <v>3</v>
      </c>
      <c r="Y2" s="130">
        <v>0</v>
      </c>
      <c r="Z2" s="130">
        <v>0</v>
      </c>
      <c r="AA2" s="131">
        <v>0</v>
      </c>
      <c r="AB2" s="132">
        <f>SUM(G2:AA2)</f>
        <v>21</v>
      </c>
      <c r="AC2" s="133"/>
    </row>
    <row r="3" spans="1:29" s="51" customFormat="1" ht="19.5" customHeight="1">
      <c r="A3" s="117">
        <v>1</v>
      </c>
      <c r="B3" s="118" t="s">
        <v>256</v>
      </c>
      <c r="C3" s="119" t="s">
        <v>76</v>
      </c>
      <c r="D3" s="120" t="s">
        <v>40</v>
      </c>
      <c r="E3" s="118" t="s">
        <v>71</v>
      </c>
      <c r="F3" s="121" t="s">
        <v>2</v>
      </c>
      <c r="G3" s="134">
        <v>8</v>
      </c>
      <c r="H3" s="135"/>
      <c r="I3" s="136">
        <f aca="true" t="shared" si="0" ref="I3:I59">IF(H3="",G3,IF(G3&gt;=5,H3,MAX(G3,H3)))</f>
        <v>8</v>
      </c>
      <c r="J3" s="137">
        <v>6</v>
      </c>
      <c r="K3" s="137"/>
      <c r="L3" s="136">
        <f aca="true" t="shared" si="1" ref="L3:L59">IF(K3="",J3,IF(J3&gt;=5,K3,MAX(J3,K3)))</f>
        <v>6</v>
      </c>
      <c r="M3" s="203">
        <v>6</v>
      </c>
      <c r="N3" s="137"/>
      <c r="O3" s="136">
        <f aca="true" t="shared" si="2" ref="O3:O59">IF(N3="",M3,IF(M3&gt;=5,N3,MAX(M3,N3)))</f>
        <v>6</v>
      </c>
      <c r="P3" s="137">
        <v>7</v>
      </c>
      <c r="Q3" s="137"/>
      <c r="R3" s="136">
        <f aca="true" t="shared" si="3" ref="R3:R59">IF(Q3="",P3,IF(P3&gt;=5,Q3,MAX(P3,Q3)))</f>
        <v>7</v>
      </c>
      <c r="S3" s="138">
        <v>7</v>
      </c>
      <c r="T3" s="138"/>
      <c r="U3" s="136">
        <f aca="true" t="shared" si="4" ref="U3:U59">IF(T3="",S3,IF(S3&gt;=5,T3,MAX(S3,T3)))</f>
        <v>7</v>
      </c>
      <c r="V3" s="138">
        <v>4</v>
      </c>
      <c r="W3" s="138"/>
      <c r="X3" s="136">
        <f aca="true" t="shared" si="5" ref="X3:X59">IF(W3="",V3,IF(V3&gt;=5,W3,MAX(V3,W3)))</f>
        <v>4</v>
      </c>
      <c r="Y3" s="138">
        <v>7</v>
      </c>
      <c r="Z3" s="138"/>
      <c r="AA3" s="139">
        <f aca="true" t="shared" si="6" ref="AA3:AA59">IF(Z3="",Y3,IF(Y3&gt;=5,Z3,MAX(Y3,Z3)))</f>
        <v>7</v>
      </c>
      <c r="AB3" s="188">
        <f>ROUND(SUMPRODUCT(G3:AA3,$G$2:$AA$2)/SUMIF($G3:$AA3,"&lt;&gt;M",$G$2:$AA$2),2)</f>
        <v>6.38</v>
      </c>
      <c r="AC3" s="50" t="str">
        <f aca="true" t="shared" si="7" ref="AC3:AC59">IF(AB3&gt;=9,"Xuất Sắc",IF(AB3&gt;=8,"Giỏi",IF(AB3&gt;=7,"Khá",IF(AB3&gt;=6,"TB.Khá",IF(AB3&gt;=5,"Trung Bình",IF(AB3&gt;=4,"Yếu","Kém"))))))</f>
        <v>TB.Khá</v>
      </c>
    </row>
    <row r="4" spans="1:29" s="51" customFormat="1" ht="19.5" customHeight="1">
      <c r="A4" s="52">
        <v>2</v>
      </c>
      <c r="B4" s="53" t="s">
        <v>257</v>
      </c>
      <c r="C4" s="71" t="s">
        <v>77</v>
      </c>
      <c r="D4" s="72" t="s">
        <v>40</v>
      </c>
      <c r="E4" s="53" t="s">
        <v>78</v>
      </c>
      <c r="F4" s="54" t="s">
        <v>79</v>
      </c>
      <c r="G4" s="141">
        <v>8</v>
      </c>
      <c r="H4" s="142"/>
      <c r="I4" s="143">
        <f t="shared" si="0"/>
        <v>8</v>
      </c>
      <c r="J4" s="144">
        <v>7</v>
      </c>
      <c r="K4" s="144"/>
      <c r="L4" s="143">
        <f t="shared" si="1"/>
        <v>7</v>
      </c>
      <c r="M4" s="204">
        <v>7</v>
      </c>
      <c r="N4" s="144"/>
      <c r="O4" s="143">
        <f t="shared" si="2"/>
        <v>7</v>
      </c>
      <c r="P4" s="144">
        <v>5</v>
      </c>
      <c r="Q4" s="144"/>
      <c r="R4" s="143">
        <f t="shared" si="3"/>
        <v>5</v>
      </c>
      <c r="S4" s="145">
        <v>8</v>
      </c>
      <c r="T4" s="145"/>
      <c r="U4" s="143">
        <f t="shared" si="4"/>
        <v>8</v>
      </c>
      <c r="V4" s="145">
        <v>5</v>
      </c>
      <c r="W4" s="145"/>
      <c r="X4" s="143">
        <f t="shared" si="5"/>
        <v>5</v>
      </c>
      <c r="Y4" s="145">
        <v>5</v>
      </c>
      <c r="Z4" s="145"/>
      <c r="AA4" s="146">
        <f t="shared" si="6"/>
        <v>5</v>
      </c>
      <c r="AB4" s="188">
        <f aca="true" t="shared" si="8" ref="AB4:AB62">ROUND(SUMPRODUCT(G4:AA4,$G$2:$AA$2)/SUMIF($G4:$AA4,"&lt;&gt;M",$G$2:$AA$2),2)</f>
        <v>6.76</v>
      </c>
      <c r="AC4" s="50" t="str">
        <f t="shared" si="7"/>
        <v>TB.Khá</v>
      </c>
    </row>
    <row r="5" spans="1:29" s="51" customFormat="1" ht="19.5" customHeight="1">
      <c r="A5" s="117">
        <v>3</v>
      </c>
      <c r="B5" s="53" t="s">
        <v>258</v>
      </c>
      <c r="C5" s="71" t="s">
        <v>80</v>
      </c>
      <c r="D5" s="72" t="s">
        <v>81</v>
      </c>
      <c r="E5" s="53" t="s">
        <v>57</v>
      </c>
      <c r="F5" s="54" t="s">
        <v>82</v>
      </c>
      <c r="G5" s="141">
        <v>8</v>
      </c>
      <c r="H5" s="142"/>
      <c r="I5" s="143">
        <f t="shared" si="0"/>
        <v>8</v>
      </c>
      <c r="J5" s="144">
        <v>8</v>
      </c>
      <c r="K5" s="144"/>
      <c r="L5" s="143">
        <f t="shared" si="1"/>
        <v>8</v>
      </c>
      <c r="M5" s="204">
        <v>6</v>
      </c>
      <c r="N5" s="144"/>
      <c r="O5" s="143">
        <f t="shared" si="2"/>
        <v>6</v>
      </c>
      <c r="P5" s="144">
        <v>0</v>
      </c>
      <c r="Q5" s="144"/>
      <c r="R5" s="143">
        <f t="shared" si="3"/>
        <v>0</v>
      </c>
      <c r="S5" s="145">
        <v>7</v>
      </c>
      <c r="T5" s="145"/>
      <c r="U5" s="143">
        <f t="shared" si="4"/>
        <v>7</v>
      </c>
      <c r="V5" s="145">
        <v>6</v>
      </c>
      <c r="W5" s="145"/>
      <c r="X5" s="143">
        <f t="shared" si="5"/>
        <v>6</v>
      </c>
      <c r="Y5" s="145">
        <v>6</v>
      </c>
      <c r="Z5" s="145"/>
      <c r="AA5" s="146">
        <f t="shared" si="6"/>
        <v>6</v>
      </c>
      <c r="AB5" s="188">
        <f t="shared" si="8"/>
        <v>5.95</v>
      </c>
      <c r="AC5" s="50" t="str">
        <f t="shared" si="7"/>
        <v>Trung Bình</v>
      </c>
    </row>
    <row r="6" spans="1:29" s="51" customFormat="1" ht="19.5" customHeight="1">
      <c r="A6" s="52">
        <v>4</v>
      </c>
      <c r="B6" s="53" t="s">
        <v>259</v>
      </c>
      <c r="C6" s="71" t="s">
        <v>83</v>
      </c>
      <c r="D6" s="72" t="s">
        <v>81</v>
      </c>
      <c r="E6" s="53" t="s">
        <v>55</v>
      </c>
      <c r="F6" s="54" t="s">
        <v>25</v>
      </c>
      <c r="G6" s="141">
        <v>10</v>
      </c>
      <c r="H6" s="142"/>
      <c r="I6" s="143">
        <f t="shared" si="0"/>
        <v>10</v>
      </c>
      <c r="J6" s="144">
        <v>8</v>
      </c>
      <c r="K6" s="144"/>
      <c r="L6" s="143">
        <f t="shared" si="1"/>
        <v>8</v>
      </c>
      <c r="M6" s="204">
        <v>4</v>
      </c>
      <c r="N6" s="204">
        <v>6</v>
      </c>
      <c r="O6" s="143">
        <f t="shared" si="2"/>
        <v>6</v>
      </c>
      <c r="P6" s="144">
        <v>7</v>
      </c>
      <c r="Q6" s="144"/>
      <c r="R6" s="143">
        <f t="shared" si="3"/>
        <v>7</v>
      </c>
      <c r="S6" s="145">
        <v>7</v>
      </c>
      <c r="T6" s="145"/>
      <c r="U6" s="143">
        <f t="shared" si="4"/>
        <v>7</v>
      </c>
      <c r="V6" s="145">
        <v>4</v>
      </c>
      <c r="W6" s="145"/>
      <c r="X6" s="143">
        <f t="shared" si="5"/>
        <v>4</v>
      </c>
      <c r="Y6" s="145">
        <v>3</v>
      </c>
      <c r="Z6" s="145"/>
      <c r="AA6" s="146">
        <f t="shared" si="6"/>
        <v>3</v>
      </c>
      <c r="AB6" s="188">
        <f t="shared" si="8"/>
        <v>7.05</v>
      </c>
      <c r="AC6" s="50" t="str">
        <f t="shared" si="7"/>
        <v>Khá</v>
      </c>
    </row>
    <row r="7" spans="1:29" s="51" customFormat="1" ht="19.5" customHeight="1">
      <c r="A7" s="117">
        <v>5</v>
      </c>
      <c r="B7" s="53" t="s">
        <v>260</v>
      </c>
      <c r="C7" s="71" t="s">
        <v>84</v>
      </c>
      <c r="D7" s="72" t="s">
        <v>44</v>
      </c>
      <c r="E7" s="53" t="s">
        <v>85</v>
      </c>
      <c r="F7" s="54" t="s">
        <v>86</v>
      </c>
      <c r="G7" s="141">
        <v>8</v>
      </c>
      <c r="H7" s="142"/>
      <c r="I7" s="143">
        <f t="shared" si="0"/>
        <v>8</v>
      </c>
      <c r="J7" s="144">
        <v>8</v>
      </c>
      <c r="K7" s="144"/>
      <c r="L7" s="143">
        <f t="shared" si="1"/>
        <v>8</v>
      </c>
      <c r="M7" s="204">
        <v>6</v>
      </c>
      <c r="N7" s="144"/>
      <c r="O7" s="143">
        <f t="shared" si="2"/>
        <v>6</v>
      </c>
      <c r="P7" s="144">
        <v>6</v>
      </c>
      <c r="Q7" s="144"/>
      <c r="R7" s="143">
        <f t="shared" si="3"/>
        <v>6</v>
      </c>
      <c r="S7" s="145">
        <v>7</v>
      </c>
      <c r="T7" s="145"/>
      <c r="U7" s="143">
        <f t="shared" si="4"/>
        <v>7</v>
      </c>
      <c r="V7" s="145">
        <v>7</v>
      </c>
      <c r="W7" s="145"/>
      <c r="X7" s="143">
        <f t="shared" si="5"/>
        <v>7</v>
      </c>
      <c r="Y7" s="145">
        <v>6</v>
      </c>
      <c r="Z7" s="145"/>
      <c r="AA7" s="146">
        <f t="shared" si="6"/>
        <v>6</v>
      </c>
      <c r="AB7" s="188">
        <f t="shared" si="8"/>
        <v>6.95</v>
      </c>
      <c r="AC7" s="50" t="str">
        <f t="shared" si="7"/>
        <v>TB.Khá</v>
      </c>
    </row>
    <row r="8" spans="1:29" s="51" customFormat="1" ht="19.5" customHeight="1">
      <c r="A8" s="52">
        <v>6</v>
      </c>
      <c r="B8" s="53" t="s">
        <v>261</v>
      </c>
      <c r="C8" s="71" t="s">
        <v>87</v>
      </c>
      <c r="D8" s="72" t="s">
        <v>88</v>
      </c>
      <c r="E8" s="53" t="s">
        <v>61</v>
      </c>
      <c r="F8" s="54" t="s">
        <v>89</v>
      </c>
      <c r="G8" s="141">
        <v>9</v>
      </c>
      <c r="H8" s="142"/>
      <c r="I8" s="143">
        <f t="shared" si="0"/>
        <v>9</v>
      </c>
      <c r="J8" s="144">
        <v>6</v>
      </c>
      <c r="K8" s="144"/>
      <c r="L8" s="143">
        <f t="shared" si="1"/>
        <v>6</v>
      </c>
      <c r="M8" s="204">
        <v>6</v>
      </c>
      <c r="N8" s="144"/>
      <c r="O8" s="143">
        <f t="shared" si="2"/>
        <v>6</v>
      </c>
      <c r="P8" s="144">
        <v>7</v>
      </c>
      <c r="Q8" s="144"/>
      <c r="R8" s="143">
        <f t="shared" si="3"/>
        <v>7</v>
      </c>
      <c r="S8" s="145">
        <v>6</v>
      </c>
      <c r="T8" s="145"/>
      <c r="U8" s="143">
        <f t="shared" si="4"/>
        <v>6</v>
      </c>
      <c r="V8" s="145">
        <v>5</v>
      </c>
      <c r="W8" s="145"/>
      <c r="X8" s="143">
        <f t="shared" si="5"/>
        <v>5</v>
      </c>
      <c r="Y8" s="145">
        <v>7</v>
      </c>
      <c r="Z8" s="145"/>
      <c r="AA8" s="146">
        <f t="shared" si="6"/>
        <v>7</v>
      </c>
      <c r="AB8" s="188">
        <f t="shared" si="8"/>
        <v>6.57</v>
      </c>
      <c r="AC8" s="50" t="str">
        <f t="shared" si="7"/>
        <v>TB.Khá</v>
      </c>
    </row>
    <row r="9" spans="1:29" s="51" customFormat="1" ht="19.5" customHeight="1">
      <c r="A9" s="117">
        <v>7</v>
      </c>
      <c r="B9" s="53" t="s">
        <v>263</v>
      </c>
      <c r="C9" s="71" t="s">
        <v>93</v>
      </c>
      <c r="D9" s="72" t="s">
        <v>94</v>
      </c>
      <c r="E9" s="53" t="s">
        <v>95</v>
      </c>
      <c r="F9" s="54" t="s">
        <v>3</v>
      </c>
      <c r="G9" s="141">
        <v>8</v>
      </c>
      <c r="H9" s="142"/>
      <c r="I9" s="143">
        <f t="shared" si="0"/>
        <v>8</v>
      </c>
      <c r="J9" s="144">
        <v>8</v>
      </c>
      <c r="K9" s="144"/>
      <c r="L9" s="143">
        <f t="shared" si="1"/>
        <v>8</v>
      </c>
      <c r="M9" s="204">
        <v>7</v>
      </c>
      <c r="N9" s="144"/>
      <c r="O9" s="143">
        <f t="shared" si="2"/>
        <v>7</v>
      </c>
      <c r="P9" s="144">
        <v>8</v>
      </c>
      <c r="Q9" s="144"/>
      <c r="R9" s="143">
        <f t="shared" si="3"/>
        <v>8</v>
      </c>
      <c r="S9" s="145">
        <v>7</v>
      </c>
      <c r="T9" s="145"/>
      <c r="U9" s="143">
        <f t="shared" si="4"/>
        <v>7</v>
      </c>
      <c r="V9" s="145">
        <v>8</v>
      </c>
      <c r="W9" s="145"/>
      <c r="X9" s="143">
        <f t="shared" si="5"/>
        <v>8</v>
      </c>
      <c r="Y9" s="145">
        <v>5</v>
      </c>
      <c r="Z9" s="145"/>
      <c r="AA9" s="146">
        <f t="shared" si="6"/>
        <v>5</v>
      </c>
      <c r="AB9" s="188">
        <f t="shared" si="8"/>
        <v>7.62</v>
      </c>
      <c r="AC9" s="50" t="str">
        <f t="shared" si="7"/>
        <v>Khá</v>
      </c>
    </row>
    <row r="10" spans="1:29" s="51" customFormat="1" ht="19.5" customHeight="1">
      <c r="A10" s="52">
        <v>8</v>
      </c>
      <c r="B10" s="53" t="s">
        <v>264</v>
      </c>
      <c r="C10" s="71" t="s">
        <v>96</v>
      </c>
      <c r="D10" s="72" t="s">
        <v>97</v>
      </c>
      <c r="E10" s="53" t="s">
        <v>98</v>
      </c>
      <c r="F10" s="54" t="s">
        <v>99</v>
      </c>
      <c r="G10" s="141">
        <v>8</v>
      </c>
      <c r="H10" s="142"/>
      <c r="I10" s="143">
        <f t="shared" si="0"/>
        <v>8</v>
      </c>
      <c r="J10" s="144">
        <v>7</v>
      </c>
      <c r="K10" s="144"/>
      <c r="L10" s="143">
        <f t="shared" si="1"/>
        <v>7</v>
      </c>
      <c r="M10" s="204">
        <v>5</v>
      </c>
      <c r="N10" s="144"/>
      <c r="O10" s="143">
        <f t="shared" si="2"/>
        <v>5</v>
      </c>
      <c r="P10" s="144">
        <v>6</v>
      </c>
      <c r="Q10" s="144"/>
      <c r="R10" s="143">
        <f t="shared" si="3"/>
        <v>6</v>
      </c>
      <c r="S10" s="145">
        <v>5</v>
      </c>
      <c r="T10" s="145"/>
      <c r="U10" s="143">
        <f t="shared" si="4"/>
        <v>5</v>
      </c>
      <c r="V10" s="145">
        <v>7</v>
      </c>
      <c r="W10" s="145"/>
      <c r="X10" s="143">
        <f t="shared" si="5"/>
        <v>7</v>
      </c>
      <c r="Y10" s="145">
        <v>7</v>
      </c>
      <c r="Z10" s="145"/>
      <c r="AA10" s="146">
        <f t="shared" si="6"/>
        <v>7</v>
      </c>
      <c r="AB10" s="188">
        <f t="shared" si="8"/>
        <v>6.29</v>
      </c>
      <c r="AC10" s="50" t="str">
        <f t="shared" si="7"/>
        <v>TB.Khá</v>
      </c>
    </row>
    <row r="11" spans="1:29" s="96" customFormat="1" ht="19.5" customHeight="1">
      <c r="A11" s="117">
        <v>9</v>
      </c>
      <c r="B11" s="98" t="s">
        <v>265</v>
      </c>
      <c r="C11" s="100" t="s">
        <v>83</v>
      </c>
      <c r="D11" s="101" t="s">
        <v>100</v>
      </c>
      <c r="E11" s="98" t="s">
        <v>101</v>
      </c>
      <c r="F11" s="99" t="s">
        <v>86</v>
      </c>
      <c r="G11" s="147">
        <v>0</v>
      </c>
      <c r="H11" s="148"/>
      <c r="I11" s="149">
        <f t="shared" si="0"/>
        <v>0</v>
      </c>
      <c r="J11" s="148">
        <v>2</v>
      </c>
      <c r="K11" s="148"/>
      <c r="L11" s="149">
        <f t="shared" si="1"/>
        <v>2</v>
      </c>
      <c r="M11" s="204">
        <v>2</v>
      </c>
      <c r="N11" s="148"/>
      <c r="O11" s="149">
        <f t="shared" si="2"/>
        <v>2</v>
      </c>
      <c r="P11" s="148">
        <v>0</v>
      </c>
      <c r="Q11" s="148"/>
      <c r="R11" s="149">
        <f t="shared" si="3"/>
        <v>0</v>
      </c>
      <c r="S11" s="150">
        <v>1</v>
      </c>
      <c r="T11" s="150"/>
      <c r="U11" s="149">
        <f t="shared" si="4"/>
        <v>1</v>
      </c>
      <c r="V11" s="150">
        <v>2</v>
      </c>
      <c r="W11" s="150"/>
      <c r="X11" s="149">
        <f t="shared" si="5"/>
        <v>2</v>
      </c>
      <c r="Y11" s="150">
        <v>0</v>
      </c>
      <c r="Z11" s="150"/>
      <c r="AA11" s="151">
        <f t="shared" si="6"/>
        <v>0</v>
      </c>
      <c r="AB11" s="188">
        <f t="shared" si="8"/>
        <v>1.19</v>
      </c>
      <c r="AC11" s="104" t="str">
        <f t="shared" si="7"/>
        <v>Kém</v>
      </c>
    </row>
    <row r="12" spans="1:29" s="51" customFormat="1" ht="19.5" customHeight="1">
      <c r="A12" s="52">
        <v>10</v>
      </c>
      <c r="B12" s="53" t="s">
        <v>266</v>
      </c>
      <c r="C12" s="71" t="s">
        <v>102</v>
      </c>
      <c r="D12" s="72" t="s">
        <v>100</v>
      </c>
      <c r="E12" s="53" t="s">
        <v>103</v>
      </c>
      <c r="F12" s="54" t="s">
        <v>53</v>
      </c>
      <c r="G12" s="141">
        <v>9</v>
      </c>
      <c r="H12" s="142"/>
      <c r="I12" s="143">
        <f t="shared" si="0"/>
        <v>9</v>
      </c>
      <c r="J12" s="144">
        <v>7</v>
      </c>
      <c r="K12" s="144"/>
      <c r="L12" s="143">
        <f t="shared" si="1"/>
        <v>7</v>
      </c>
      <c r="M12" s="204">
        <v>5</v>
      </c>
      <c r="N12" s="144"/>
      <c r="O12" s="143">
        <f t="shared" si="2"/>
        <v>5</v>
      </c>
      <c r="P12" s="144">
        <v>7</v>
      </c>
      <c r="Q12" s="144"/>
      <c r="R12" s="143">
        <f t="shared" si="3"/>
        <v>7</v>
      </c>
      <c r="S12" s="145">
        <v>7</v>
      </c>
      <c r="T12" s="145"/>
      <c r="U12" s="143">
        <f t="shared" si="4"/>
        <v>7</v>
      </c>
      <c r="V12" s="145">
        <v>5</v>
      </c>
      <c r="W12" s="145"/>
      <c r="X12" s="143">
        <f t="shared" si="5"/>
        <v>5</v>
      </c>
      <c r="Y12" s="145">
        <v>5</v>
      </c>
      <c r="Z12" s="145"/>
      <c r="AA12" s="146">
        <f t="shared" si="6"/>
        <v>5</v>
      </c>
      <c r="AB12" s="188">
        <f t="shared" si="8"/>
        <v>6.62</v>
      </c>
      <c r="AC12" s="50" t="str">
        <f t="shared" si="7"/>
        <v>TB.Khá</v>
      </c>
    </row>
    <row r="13" spans="1:29" s="51" customFormat="1" ht="19.5" customHeight="1">
      <c r="A13" s="117">
        <v>11</v>
      </c>
      <c r="B13" s="53" t="s">
        <v>267</v>
      </c>
      <c r="C13" s="71" t="s">
        <v>104</v>
      </c>
      <c r="D13" s="72" t="s">
        <v>105</v>
      </c>
      <c r="E13" s="53" t="s">
        <v>106</v>
      </c>
      <c r="F13" s="54" t="s">
        <v>41</v>
      </c>
      <c r="G13" s="141">
        <v>8</v>
      </c>
      <c r="H13" s="142"/>
      <c r="I13" s="143">
        <f t="shared" si="0"/>
        <v>8</v>
      </c>
      <c r="J13" s="144">
        <v>8</v>
      </c>
      <c r="K13" s="144"/>
      <c r="L13" s="143">
        <f t="shared" si="1"/>
        <v>8</v>
      </c>
      <c r="M13" s="204">
        <v>6</v>
      </c>
      <c r="N13" s="144"/>
      <c r="O13" s="143">
        <f t="shared" si="2"/>
        <v>6</v>
      </c>
      <c r="P13" s="144">
        <v>7</v>
      </c>
      <c r="Q13" s="144"/>
      <c r="R13" s="143">
        <f t="shared" si="3"/>
        <v>7</v>
      </c>
      <c r="S13" s="145">
        <v>6</v>
      </c>
      <c r="T13" s="145"/>
      <c r="U13" s="143">
        <f t="shared" si="4"/>
        <v>6</v>
      </c>
      <c r="V13" s="145">
        <v>6</v>
      </c>
      <c r="W13" s="145"/>
      <c r="X13" s="143">
        <f t="shared" si="5"/>
        <v>6</v>
      </c>
      <c r="Y13" s="145">
        <v>3</v>
      </c>
      <c r="Z13" s="145"/>
      <c r="AA13" s="146">
        <f t="shared" si="6"/>
        <v>3</v>
      </c>
      <c r="AB13" s="188">
        <f t="shared" si="8"/>
        <v>6.81</v>
      </c>
      <c r="AC13" s="50" t="str">
        <f t="shared" si="7"/>
        <v>TB.Khá</v>
      </c>
    </row>
    <row r="14" spans="1:29" s="51" customFormat="1" ht="19.5" customHeight="1">
      <c r="A14" s="52">
        <v>12</v>
      </c>
      <c r="B14" s="53" t="s">
        <v>268</v>
      </c>
      <c r="C14" s="71" t="s">
        <v>107</v>
      </c>
      <c r="D14" s="72" t="s">
        <v>46</v>
      </c>
      <c r="E14" s="53" t="s">
        <v>108</v>
      </c>
      <c r="F14" s="54" t="s">
        <v>21</v>
      </c>
      <c r="G14" s="141">
        <v>9</v>
      </c>
      <c r="H14" s="142"/>
      <c r="I14" s="143">
        <f>IF(H14="",G14,IF(G14&gt;=5,H14,MAX(G14,H14)))</f>
        <v>9</v>
      </c>
      <c r="J14" s="144">
        <v>7</v>
      </c>
      <c r="K14" s="144"/>
      <c r="L14" s="143">
        <f t="shared" si="1"/>
        <v>7</v>
      </c>
      <c r="M14" s="204">
        <v>5</v>
      </c>
      <c r="N14" s="144"/>
      <c r="O14" s="143">
        <f t="shared" si="2"/>
        <v>5</v>
      </c>
      <c r="P14" s="144">
        <v>7</v>
      </c>
      <c r="Q14" s="144"/>
      <c r="R14" s="143">
        <f t="shared" si="3"/>
        <v>7</v>
      </c>
      <c r="S14" s="145">
        <v>8</v>
      </c>
      <c r="T14" s="145"/>
      <c r="U14" s="143">
        <f t="shared" si="4"/>
        <v>8</v>
      </c>
      <c r="V14" s="145">
        <v>6</v>
      </c>
      <c r="W14" s="145"/>
      <c r="X14" s="143">
        <f t="shared" si="5"/>
        <v>6</v>
      </c>
      <c r="Y14" s="145">
        <v>3</v>
      </c>
      <c r="Z14" s="145"/>
      <c r="AA14" s="146">
        <f t="shared" si="6"/>
        <v>3</v>
      </c>
      <c r="AB14" s="188">
        <f t="shared" si="8"/>
        <v>6.9</v>
      </c>
      <c r="AC14" s="50" t="str">
        <f t="shared" si="7"/>
        <v>TB.Khá</v>
      </c>
    </row>
    <row r="15" spans="1:29" s="51" customFormat="1" ht="19.5" customHeight="1">
      <c r="A15" s="117">
        <v>13</v>
      </c>
      <c r="B15" s="53" t="s">
        <v>269</v>
      </c>
      <c r="C15" s="71" t="s">
        <v>47</v>
      </c>
      <c r="D15" s="72" t="s">
        <v>46</v>
      </c>
      <c r="E15" s="53" t="s">
        <v>109</v>
      </c>
      <c r="F15" s="54" t="s">
        <v>58</v>
      </c>
      <c r="G15" s="141">
        <v>6</v>
      </c>
      <c r="H15" s="142"/>
      <c r="I15" s="143">
        <f t="shared" si="0"/>
        <v>6</v>
      </c>
      <c r="J15" s="144">
        <v>6</v>
      </c>
      <c r="K15" s="144"/>
      <c r="L15" s="143">
        <f t="shared" si="1"/>
        <v>6</v>
      </c>
      <c r="M15" s="204">
        <v>3</v>
      </c>
      <c r="N15" s="204">
        <v>6</v>
      </c>
      <c r="O15" s="143">
        <f t="shared" si="2"/>
        <v>6</v>
      </c>
      <c r="P15" s="144">
        <v>7</v>
      </c>
      <c r="Q15" s="144"/>
      <c r="R15" s="143">
        <f t="shared" si="3"/>
        <v>7</v>
      </c>
      <c r="S15" s="145">
        <v>5</v>
      </c>
      <c r="T15" s="145"/>
      <c r="U15" s="143">
        <f t="shared" si="4"/>
        <v>5</v>
      </c>
      <c r="V15" s="145">
        <v>3</v>
      </c>
      <c r="W15" s="145"/>
      <c r="X15" s="143">
        <f t="shared" si="5"/>
        <v>3</v>
      </c>
      <c r="Y15" s="145">
        <v>8</v>
      </c>
      <c r="Z15" s="145"/>
      <c r="AA15" s="146">
        <f t="shared" si="6"/>
        <v>8</v>
      </c>
      <c r="AB15" s="188">
        <f t="shared" si="8"/>
        <v>5.57</v>
      </c>
      <c r="AC15" s="50" t="str">
        <f t="shared" si="7"/>
        <v>Trung Bình</v>
      </c>
    </row>
    <row r="16" spans="1:29" s="51" customFormat="1" ht="19.5" customHeight="1">
      <c r="A16" s="52">
        <v>14</v>
      </c>
      <c r="B16" s="53" t="s">
        <v>270</v>
      </c>
      <c r="C16" s="71" t="s">
        <v>110</v>
      </c>
      <c r="D16" s="72" t="s">
        <v>111</v>
      </c>
      <c r="E16" s="53" t="s">
        <v>112</v>
      </c>
      <c r="F16" s="54" t="s">
        <v>2</v>
      </c>
      <c r="G16" s="141">
        <v>9</v>
      </c>
      <c r="H16" s="142"/>
      <c r="I16" s="143">
        <f t="shared" si="0"/>
        <v>9</v>
      </c>
      <c r="J16" s="144">
        <v>7</v>
      </c>
      <c r="K16" s="144"/>
      <c r="L16" s="143">
        <f t="shared" si="1"/>
        <v>7</v>
      </c>
      <c r="M16" s="204">
        <v>4</v>
      </c>
      <c r="N16" s="204">
        <v>6</v>
      </c>
      <c r="O16" s="143">
        <f t="shared" si="2"/>
        <v>6</v>
      </c>
      <c r="P16" s="144">
        <v>7</v>
      </c>
      <c r="Q16" s="144"/>
      <c r="R16" s="143">
        <f t="shared" si="3"/>
        <v>7</v>
      </c>
      <c r="S16" s="145">
        <v>7</v>
      </c>
      <c r="T16" s="145"/>
      <c r="U16" s="143">
        <f t="shared" si="4"/>
        <v>7</v>
      </c>
      <c r="V16" s="145">
        <v>5</v>
      </c>
      <c r="W16" s="145"/>
      <c r="X16" s="143">
        <f t="shared" si="5"/>
        <v>5</v>
      </c>
      <c r="Y16" s="145">
        <v>7</v>
      </c>
      <c r="Z16" s="145"/>
      <c r="AA16" s="146">
        <f t="shared" si="6"/>
        <v>7</v>
      </c>
      <c r="AB16" s="188">
        <f t="shared" si="8"/>
        <v>6.86</v>
      </c>
      <c r="AC16" s="50" t="str">
        <f t="shared" si="7"/>
        <v>TB.Khá</v>
      </c>
    </row>
    <row r="17" spans="1:29" s="51" customFormat="1" ht="19.5" customHeight="1">
      <c r="A17" s="117">
        <v>15</v>
      </c>
      <c r="B17" s="53" t="s">
        <v>272</v>
      </c>
      <c r="C17" s="71" t="s">
        <v>104</v>
      </c>
      <c r="D17" s="72" t="s">
        <v>111</v>
      </c>
      <c r="E17" s="53" t="s">
        <v>114</v>
      </c>
      <c r="F17" s="54" t="s">
        <v>67</v>
      </c>
      <c r="G17" s="141">
        <v>9</v>
      </c>
      <c r="H17" s="142"/>
      <c r="I17" s="143">
        <f t="shared" si="0"/>
        <v>9</v>
      </c>
      <c r="J17" s="144">
        <v>7</v>
      </c>
      <c r="K17" s="144"/>
      <c r="L17" s="143">
        <f t="shared" si="1"/>
        <v>7</v>
      </c>
      <c r="M17" s="204">
        <v>4</v>
      </c>
      <c r="N17" s="204">
        <v>6</v>
      </c>
      <c r="O17" s="143">
        <f t="shared" si="2"/>
        <v>6</v>
      </c>
      <c r="P17" s="144">
        <v>5</v>
      </c>
      <c r="Q17" s="144"/>
      <c r="R17" s="143">
        <f t="shared" si="3"/>
        <v>5</v>
      </c>
      <c r="S17" s="145">
        <v>7</v>
      </c>
      <c r="T17" s="145"/>
      <c r="U17" s="143">
        <f t="shared" si="4"/>
        <v>7</v>
      </c>
      <c r="V17" s="145">
        <v>5</v>
      </c>
      <c r="W17" s="145"/>
      <c r="X17" s="143">
        <f t="shared" si="5"/>
        <v>5</v>
      </c>
      <c r="Y17" s="145">
        <v>1</v>
      </c>
      <c r="Z17" s="145"/>
      <c r="AA17" s="146">
        <f t="shared" si="6"/>
        <v>1</v>
      </c>
      <c r="AB17" s="188">
        <f t="shared" si="8"/>
        <v>6.57</v>
      </c>
      <c r="AC17" s="50" t="str">
        <f t="shared" si="7"/>
        <v>TB.Khá</v>
      </c>
    </row>
    <row r="18" spans="1:29" s="51" customFormat="1" ht="19.5" customHeight="1">
      <c r="A18" s="52">
        <v>16</v>
      </c>
      <c r="B18" s="53" t="s">
        <v>273</v>
      </c>
      <c r="C18" s="71" t="s">
        <v>115</v>
      </c>
      <c r="D18" s="72" t="s">
        <v>116</v>
      </c>
      <c r="E18" s="53" t="s">
        <v>117</v>
      </c>
      <c r="F18" s="54" t="s">
        <v>5</v>
      </c>
      <c r="G18" s="141">
        <v>9</v>
      </c>
      <c r="H18" s="142"/>
      <c r="I18" s="143">
        <f t="shared" si="0"/>
        <v>9</v>
      </c>
      <c r="J18" s="144">
        <v>7</v>
      </c>
      <c r="K18" s="144"/>
      <c r="L18" s="143">
        <f t="shared" si="1"/>
        <v>7</v>
      </c>
      <c r="M18" s="204">
        <v>6</v>
      </c>
      <c r="N18" s="144"/>
      <c r="O18" s="143">
        <f t="shared" si="2"/>
        <v>6</v>
      </c>
      <c r="P18" s="144">
        <v>7</v>
      </c>
      <c r="Q18" s="144"/>
      <c r="R18" s="143">
        <f t="shared" si="3"/>
        <v>7</v>
      </c>
      <c r="S18" s="145">
        <v>7</v>
      </c>
      <c r="T18" s="145"/>
      <c r="U18" s="143">
        <f t="shared" si="4"/>
        <v>7</v>
      </c>
      <c r="V18" s="145">
        <v>5</v>
      </c>
      <c r="W18" s="145"/>
      <c r="X18" s="143">
        <f t="shared" si="5"/>
        <v>5</v>
      </c>
      <c r="Y18" s="145">
        <v>7</v>
      </c>
      <c r="Z18" s="145"/>
      <c r="AA18" s="146">
        <f t="shared" si="6"/>
        <v>7</v>
      </c>
      <c r="AB18" s="188">
        <f t="shared" si="8"/>
        <v>6.86</v>
      </c>
      <c r="AC18" s="50" t="str">
        <f t="shared" si="7"/>
        <v>TB.Khá</v>
      </c>
    </row>
    <row r="19" spans="1:29" s="51" customFormat="1" ht="19.5" customHeight="1">
      <c r="A19" s="117">
        <v>17</v>
      </c>
      <c r="B19" s="53" t="s">
        <v>275</v>
      </c>
      <c r="C19" s="71" t="s">
        <v>122</v>
      </c>
      <c r="D19" s="72" t="s">
        <v>123</v>
      </c>
      <c r="E19" s="53" t="s">
        <v>124</v>
      </c>
      <c r="F19" s="54" t="s">
        <v>3</v>
      </c>
      <c r="G19" s="141">
        <v>9</v>
      </c>
      <c r="H19" s="142"/>
      <c r="I19" s="143">
        <f t="shared" si="0"/>
        <v>9</v>
      </c>
      <c r="J19" s="144">
        <v>7</v>
      </c>
      <c r="K19" s="144"/>
      <c r="L19" s="143">
        <f t="shared" si="1"/>
        <v>7</v>
      </c>
      <c r="M19" s="204">
        <v>6</v>
      </c>
      <c r="N19" s="144"/>
      <c r="O19" s="143">
        <f t="shared" si="2"/>
        <v>6</v>
      </c>
      <c r="P19" s="144">
        <v>6</v>
      </c>
      <c r="Q19" s="144"/>
      <c r="R19" s="143">
        <f t="shared" si="3"/>
        <v>6</v>
      </c>
      <c r="S19" s="145">
        <v>6</v>
      </c>
      <c r="T19" s="145"/>
      <c r="U19" s="143">
        <f t="shared" si="4"/>
        <v>6</v>
      </c>
      <c r="V19" s="145">
        <v>5</v>
      </c>
      <c r="W19" s="145"/>
      <c r="X19" s="143">
        <f t="shared" si="5"/>
        <v>5</v>
      </c>
      <c r="Y19" s="145">
        <v>5</v>
      </c>
      <c r="Z19" s="145"/>
      <c r="AA19" s="146">
        <f t="shared" si="6"/>
        <v>5</v>
      </c>
      <c r="AB19" s="188">
        <f t="shared" si="8"/>
        <v>6.57</v>
      </c>
      <c r="AC19" s="50" t="str">
        <f t="shared" si="7"/>
        <v>TB.Khá</v>
      </c>
    </row>
    <row r="20" spans="1:29" s="51" customFormat="1" ht="19.5" customHeight="1">
      <c r="A20" s="52">
        <v>18</v>
      </c>
      <c r="B20" s="53" t="s">
        <v>278</v>
      </c>
      <c r="C20" s="71" t="s">
        <v>128</v>
      </c>
      <c r="D20" s="72" t="s">
        <v>49</v>
      </c>
      <c r="E20" s="53" t="s">
        <v>129</v>
      </c>
      <c r="F20" s="54" t="s">
        <v>86</v>
      </c>
      <c r="G20" s="141">
        <v>9</v>
      </c>
      <c r="H20" s="142"/>
      <c r="I20" s="143">
        <f t="shared" si="0"/>
        <v>9</v>
      </c>
      <c r="J20" s="144">
        <v>8</v>
      </c>
      <c r="K20" s="144"/>
      <c r="L20" s="143">
        <f t="shared" si="1"/>
        <v>8</v>
      </c>
      <c r="M20" s="204">
        <v>7</v>
      </c>
      <c r="N20" s="144"/>
      <c r="O20" s="143">
        <f t="shared" si="2"/>
        <v>7</v>
      </c>
      <c r="P20" s="144">
        <v>7</v>
      </c>
      <c r="Q20" s="144"/>
      <c r="R20" s="143">
        <f t="shared" si="3"/>
        <v>7</v>
      </c>
      <c r="S20" s="145">
        <v>9</v>
      </c>
      <c r="T20" s="145"/>
      <c r="U20" s="143">
        <f t="shared" si="4"/>
        <v>9</v>
      </c>
      <c r="V20" s="145">
        <v>6</v>
      </c>
      <c r="W20" s="145"/>
      <c r="X20" s="143">
        <f t="shared" si="5"/>
        <v>6</v>
      </c>
      <c r="Y20" s="145">
        <v>7</v>
      </c>
      <c r="Z20" s="145"/>
      <c r="AA20" s="146">
        <f t="shared" si="6"/>
        <v>7</v>
      </c>
      <c r="AB20" s="188">
        <f t="shared" si="8"/>
        <v>7.67</v>
      </c>
      <c r="AC20" s="50" t="str">
        <f t="shared" si="7"/>
        <v>Khá</v>
      </c>
    </row>
    <row r="21" spans="1:29" s="51" customFormat="1" ht="19.5" customHeight="1">
      <c r="A21" s="117">
        <v>19</v>
      </c>
      <c r="B21" s="53" t="s">
        <v>279</v>
      </c>
      <c r="C21" s="71" t="s">
        <v>130</v>
      </c>
      <c r="D21" s="72" t="s">
        <v>131</v>
      </c>
      <c r="E21" s="53" t="s">
        <v>132</v>
      </c>
      <c r="F21" s="54" t="s">
        <v>22</v>
      </c>
      <c r="G21" s="141">
        <v>9</v>
      </c>
      <c r="H21" s="142"/>
      <c r="I21" s="143">
        <f t="shared" si="0"/>
        <v>9</v>
      </c>
      <c r="J21" s="144">
        <v>7</v>
      </c>
      <c r="K21" s="144"/>
      <c r="L21" s="143">
        <f t="shared" si="1"/>
        <v>7</v>
      </c>
      <c r="M21" s="204">
        <v>4</v>
      </c>
      <c r="N21" s="204">
        <v>7</v>
      </c>
      <c r="O21" s="143">
        <f t="shared" si="2"/>
        <v>7</v>
      </c>
      <c r="P21" s="144">
        <v>7</v>
      </c>
      <c r="Q21" s="144"/>
      <c r="R21" s="143">
        <f t="shared" si="3"/>
        <v>7</v>
      </c>
      <c r="S21" s="145">
        <v>7</v>
      </c>
      <c r="T21" s="145"/>
      <c r="U21" s="143">
        <f t="shared" si="4"/>
        <v>7</v>
      </c>
      <c r="V21" s="145">
        <v>5</v>
      </c>
      <c r="W21" s="145"/>
      <c r="X21" s="143">
        <f t="shared" si="5"/>
        <v>5</v>
      </c>
      <c r="Y21" s="145">
        <v>3</v>
      </c>
      <c r="Z21" s="145"/>
      <c r="AA21" s="146">
        <f t="shared" si="6"/>
        <v>3</v>
      </c>
      <c r="AB21" s="188">
        <f t="shared" si="8"/>
        <v>7.1</v>
      </c>
      <c r="AC21" s="50" t="str">
        <f t="shared" si="7"/>
        <v>Khá</v>
      </c>
    </row>
    <row r="22" spans="1:29" s="51" customFormat="1" ht="19.5" customHeight="1">
      <c r="A22" s="52">
        <v>20</v>
      </c>
      <c r="B22" s="53" t="s">
        <v>280</v>
      </c>
      <c r="C22" s="71" t="s">
        <v>133</v>
      </c>
      <c r="D22" s="72" t="s">
        <v>134</v>
      </c>
      <c r="E22" s="53" t="s">
        <v>135</v>
      </c>
      <c r="F22" s="54" t="s">
        <v>26</v>
      </c>
      <c r="G22" s="141">
        <v>8</v>
      </c>
      <c r="H22" s="142"/>
      <c r="I22" s="143">
        <f t="shared" si="0"/>
        <v>8</v>
      </c>
      <c r="J22" s="144">
        <v>6</v>
      </c>
      <c r="K22" s="144"/>
      <c r="L22" s="143">
        <f t="shared" si="1"/>
        <v>6</v>
      </c>
      <c r="M22" s="204">
        <v>4</v>
      </c>
      <c r="N22" s="204">
        <v>7</v>
      </c>
      <c r="O22" s="143">
        <f t="shared" si="2"/>
        <v>7</v>
      </c>
      <c r="P22" s="144">
        <v>5</v>
      </c>
      <c r="Q22" s="144"/>
      <c r="R22" s="143">
        <f t="shared" si="3"/>
        <v>5</v>
      </c>
      <c r="S22" s="145">
        <v>6</v>
      </c>
      <c r="T22" s="145"/>
      <c r="U22" s="143">
        <f t="shared" si="4"/>
        <v>6</v>
      </c>
      <c r="V22" s="145">
        <v>5</v>
      </c>
      <c r="W22" s="145"/>
      <c r="X22" s="143">
        <f t="shared" si="5"/>
        <v>5</v>
      </c>
      <c r="Y22" s="145">
        <v>3</v>
      </c>
      <c r="Z22" s="145"/>
      <c r="AA22" s="146">
        <f t="shared" si="6"/>
        <v>3</v>
      </c>
      <c r="AB22" s="188">
        <f t="shared" si="8"/>
        <v>6.33</v>
      </c>
      <c r="AC22" s="50" t="str">
        <f t="shared" si="7"/>
        <v>TB.Khá</v>
      </c>
    </row>
    <row r="23" spans="1:29" s="51" customFormat="1" ht="19.5" customHeight="1">
      <c r="A23" s="117">
        <v>21</v>
      </c>
      <c r="B23" s="53" t="s">
        <v>281</v>
      </c>
      <c r="C23" s="71" t="s">
        <v>136</v>
      </c>
      <c r="D23" s="72" t="s">
        <v>134</v>
      </c>
      <c r="E23" s="53" t="s">
        <v>137</v>
      </c>
      <c r="F23" s="54" t="s">
        <v>2</v>
      </c>
      <c r="G23" s="141">
        <v>9</v>
      </c>
      <c r="H23" s="142"/>
      <c r="I23" s="143">
        <f t="shared" si="0"/>
        <v>9</v>
      </c>
      <c r="J23" s="144">
        <v>7</v>
      </c>
      <c r="K23" s="144"/>
      <c r="L23" s="143">
        <f t="shared" si="1"/>
        <v>7</v>
      </c>
      <c r="M23" s="204">
        <v>6</v>
      </c>
      <c r="N23" s="144"/>
      <c r="O23" s="143">
        <f t="shared" si="2"/>
        <v>6</v>
      </c>
      <c r="P23" s="144">
        <v>7</v>
      </c>
      <c r="Q23" s="144"/>
      <c r="R23" s="143">
        <f t="shared" si="3"/>
        <v>7</v>
      </c>
      <c r="S23" s="145">
        <v>7</v>
      </c>
      <c r="T23" s="145"/>
      <c r="U23" s="143">
        <f t="shared" si="4"/>
        <v>7</v>
      </c>
      <c r="V23" s="145">
        <v>6</v>
      </c>
      <c r="W23" s="145"/>
      <c r="X23" s="143">
        <f t="shared" si="5"/>
        <v>6</v>
      </c>
      <c r="Y23" s="145">
        <v>3</v>
      </c>
      <c r="Z23" s="145"/>
      <c r="AA23" s="146">
        <f t="shared" si="6"/>
        <v>3</v>
      </c>
      <c r="AB23" s="188">
        <f t="shared" si="8"/>
        <v>7</v>
      </c>
      <c r="AC23" s="50" t="str">
        <f t="shared" si="7"/>
        <v>Khá</v>
      </c>
    </row>
    <row r="24" spans="1:29" s="51" customFormat="1" ht="19.5" customHeight="1">
      <c r="A24" s="52">
        <v>22</v>
      </c>
      <c r="B24" s="53" t="s">
        <v>282</v>
      </c>
      <c r="C24" s="71" t="s">
        <v>138</v>
      </c>
      <c r="D24" s="72" t="s">
        <v>139</v>
      </c>
      <c r="E24" s="53" t="s">
        <v>140</v>
      </c>
      <c r="F24" s="54" t="s">
        <v>20</v>
      </c>
      <c r="G24" s="141">
        <v>9</v>
      </c>
      <c r="H24" s="142"/>
      <c r="I24" s="143">
        <f t="shared" si="0"/>
        <v>9</v>
      </c>
      <c r="J24" s="144">
        <v>7</v>
      </c>
      <c r="K24" s="144"/>
      <c r="L24" s="143">
        <f t="shared" si="1"/>
        <v>7</v>
      </c>
      <c r="M24" s="204">
        <v>7</v>
      </c>
      <c r="N24" s="144"/>
      <c r="O24" s="143">
        <f t="shared" si="2"/>
        <v>7</v>
      </c>
      <c r="P24" s="144">
        <v>5</v>
      </c>
      <c r="Q24" s="144"/>
      <c r="R24" s="143">
        <f t="shared" si="3"/>
        <v>5</v>
      </c>
      <c r="S24" s="145">
        <v>7</v>
      </c>
      <c r="T24" s="145"/>
      <c r="U24" s="143">
        <f t="shared" si="4"/>
        <v>7</v>
      </c>
      <c r="V24" s="145">
        <v>8</v>
      </c>
      <c r="W24" s="145"/>
      <c r="X24" s="143">
        <f t="shared" si="5"/>
        <v>8</v>
      </c>
      <c r="Y24" s="145">
        <v>6</v>
      </c>
      <c r="Z24" s="145"/>
      <c r="AA24" s="146">
        <f t="shared" si="6"/>
        <v>6</v>
      </c>
      <c r="AB24" s="188">
        <f t="shared" si="8"/>
        <v>7.24</v>
      </c>
      <c r="AC24" s="50" t="str">
        <f t="shared" si="7"/>
        <v>Khá</v>
      </c>
    </row>
    <row r="25" spans="1:29" s="51" customFormat="1" ht="19.5" customHeight="1">
      <c r="A25" s="117">
        <v>23</v>
      </c>
      <c r="B25" s="53" t="s">
        <v>283</v>
      </c>
      <c r="C25" s="71" t="s">
        <v>141</v>
      </c>
      <c r="D25" s="72" t="s">
        <v>142</v>
      </c>
      <c r="E25" s="53" t="s">
        <v>143</v>
      </c>
      <c r="F25" s="54" t="s">
        <v>144</v>
      </c>
      <c r="G25" s="141">
        <v>10</v>
      </c>
      <c r="H25" s="142"/>
      <c r="I25" s="143">
        <f t="shared" si="0"/>
        <v>10</v>
      </c>
      <c r="J25" s="144">
        <v>7</v>
      </c>
      <c r="K25" s="144"/>
      <c r="L25" s="143">
        <f t="shared" si="1"/>
        <v>7</v>
      </c>
      <c r="M25" s="204">
        <v>5</v>
      </c>
      <c r="N25" s="144"/>
      <c r="O25" s="143">
        <f t="shared" si="2"/>
        <v>5</v>
      </c>
      <c r="P25" s="144">
        <v>6</v>
      </c>
      <c r="Q25" s="144"/>
      <c r="R25" s="143">
        <f t="shared" si="3"/>
        <v>6</v>
      </c>
      <c r="S25" s="145">
        <v>8</v>
      </c>
      <c r="T25" s="145"/>
      <c r="U25" s="143">
        <f t="shared" si="4"/>
        <v>8</v>
      </c>
      <c r="V25" s="145">
        <v>4</v>
      </c>
      <c r="W25" s="145"/>
      <c r="X25" s="143">
        <f t="shared" si="5"/>
        <v>4</v>
      </c>
      <c r="Y25" s="145">
        <v>2</v>
      </c>
      <c r="Z25" s="145"/>
      <c r="AA25" s="146">
        <f t="shared" si="6"/>
        <v>2</v>
      </c>
      <c r="AB25" s="188">
        <f t="shared" si="8"/>
        <v>6.67</v>
      </c>
      <c r="AC25" s="50" t="str">
        <f t="shared" si="7"/>
        <v>TB.Khá</v>
      </c>
    </row>
    <row r="26" spans="1:29" s="51" customFormat="1" ht="19.5" customHeight="1">
      <c r="A26" s="52">
        <v>24</v>
      </c>
      <c r="B26" s="53" t="s">
        <v>284</v>
      </c>
      <c r="C26" s="71" t="s">
        <v>125</v>
      </c>
      <c r="D26" s="72" t="s">
        <v>145</v>
      </c>
      <c r="E26" s="53" t="s">
        <v>146</v>
      </c>
      <c r="F26" s="54" t="s">
        <v>16</v>
      </c>
      <c r="G26" s="141">
        <v>9</v>
      </c>
      <c r="H26" s="142"/>
      <c r="I26" s="143">
        <f t="shared" si="0"/>
        <v>9</v>
      </c>
      <c r="J26" s="144">
        <v>7</v>
      </c>
      <c r="K26" s="144"/>
      <c r="L26" s="143">
        <f t="shared" si="1"/>
        <v>7</v>
      </c>
      <c r="M26" s="204">
        <v>6</v>
      </c>
      <c r="N26" s="144"/>
      <c r="O26" s="143">
        <f t="shared" si="2"/>
        <v>6</v>
      </c>
      <c r="P26" s="144">
        <v>7</v>
      </c>
      <c r="Q26" s="144"/>
      <c r="R26" s="143">
        <f t="shared" si="3"/>
        <v>7</v>
      </c>
      <c r="S26" s="145">
        <v>8</v>
      </c>
      <c r="T26" s="145"/>
      <c r="U26" s="143">
        <f t="shared" si="4"/>
        <v>8</v>
      </c>
      <c r="V26" s="145">
        <v>6</v>
      </c>
      <c r="W26" s="145"/>
      <c r="X26" s="143">
        <f t="shared" si="5"/>
        <v>6</v>
      </c>
      <c r="Y26" s="145">
        <v>6</v>
      </c>
      <c r="Z26" s="145"/>
      <c r="AA26" s="146">
        <f t="shared" si="6"/>
        <v>6</v>
      </c>
      <c r="AB26" s="188">
        <f t="shared" si="8"/>
        <v>7.14</v>
      </c>
      <c r="AC26" s="50" t="str">
        <f t="shared" si="7"/>
        <v>Khá</v>
      </c>
    </row>
    <row r="27" spans="1:29" s="51" customFormat="1" ht="19.5" customHeight="1">
      <c r="A27" s="117">
        <v>25</v>
      </c>
      <c r="B27" s="53" t="s">
        <v>285</v>
      </c>
      <c r="C27" s="71" t="s">
        <v>147</v>
      </c>
      <c r="D27" s="72" t="s">
        <v>148</v>
      </c>
      <c r="E27" s="53" t="s">
        <v>149</v>
      </c>
      <c r="F27" s="54" t="s">
        <v>150</v>
      </c>
      <c r="G27" s="141">
        <v>9</v>
      </c>
      <c r="H27" s="142"/>
      <c r="I27" s="143">
        <f t="shared" si="0"/>
        <v>9</v>
      </c>
      <c r="J27" s="144">
        <v>5</v>
      </c>
      <c r="K27" s="144"/>
      <c r="L27" s="143">
        <f t="shared" si="1"/>
        <v>5</v>
      </c>
      <c r="M27" s="204">
        <v>4</v>
      </c>
      <c r="N27" s="204">
        <v>6</v>
      </c>
      <c r="O27" s="143">
        <f t="shared" si="2"/>
        <v>6</v>
      </c>
      <c r="P27" s="144">
        <v>6</v>
      </c>
      <c r="Q27" s="144"/>
      <c r="R27" s="143">
        <f t="shared" si="3"/>
        <v>6</v>
      </c>
      <c r="S27" s="145">
        <v>7</v>
      </c>
      <c r="T27" s="145"/>
      <c r="U27" s="143">
        <f t="shared" si="4"/>
        <v>7</v>
      </c>
      <c r="V27" s="145">
        <v>5</v>
      </c>
      <c r="W27" s="145"/>
      <c r="X27" s="143">
        <f t="shared" si="5"/>
        <v>5</v>
      </c>
      <c r="Y27" s="145">
        <v>3</v>
      </c>
      <c r="Z27" s="145"/>
      <c r="AA27" s="146">
        <f t="shared" si="6"/>
        <v>3</v>
      </c>
      <c r="AB27" s="188">
        <f t="shared" si="8"/>
        <v>6.43</v>
      </c>
      <c r="AC27" s="50" t="str">
        <f t="shared" si="7"/>
        <v>TB.Khá</v>
      </c>
    </row>
    <row r="28" spans="1:29" s="51" customFormat="1" ht="19.5" customHeight="1">
      <c r="A28" s="52">
        <v>26</v>
      </c>
      <c r="B28" s="53" t="s">
        <v>286</v>
      </c>
      <c r="C28" s="71" t="s">
        <v>151</v>
      </c>
      <c r="D28" s="72" t="s">
        <v>54</v>
      </c>
      <c r="E28" s="53" t="s">
        <v>152</v>
      </c>
      <c r="F28" s="54" t="s">
        <v>20</v>
      </c>
      <c r="G28" s="152">
        <v>9</v>
      </c>
      <c r="H28" s="153"/>
      <c r="I28" s="143">
        <f t="shared" si="0"/>
        <v>9</v>
      </c>
      <c r="J28" s="154">
        <v>6</v>
      </c>
      <c r="K28" s="154"/>
      <c r="L28" s="143">
        <f t="shared" si="1"/>
        <v>6</v>
      </c>
      <c r="M28" s="205">
        <v>7</v>
      </c>
      <c r="N28" s="154"/>
      <c r="O28" s="143">
        <f t="shared" si="2"/>
        <v>7</v>
      </c>
      <c r="P28" s="154">
        <v>7</v>
      </c>
      <c r="Q28" s="154"/>
      <c r="R28" s="143">
        <f t="shared" si="3"/>
        <v>7</v>
      </c>
      <c r="S28" s="145">
        <v>7</v>
      </c>
      <c r="T28" s="145"/>
      <c r="U28" s="143">
        <f t="shared" si="4"/>
        <v>7</v>
      </c>
      <c r="V28" s="145">
        <v>9</v>
      </c>
      <c r="W28" s="145"/>
      <c r="X28" s="143">
        <f t="shared" si="5"/>
        <v>9</v>
      </c>
      <c r="Y28" s="145">
        <v>7</v>
      </c>
      <c r="Z28" s="145"/>
      <c r="AA28" s="146">
        <f t="shared" si="6"/>
        <v>7</v>
      </c>
      <c r="AB28" s="188">
        <f t="shared" si="8"/>
        <v>7.52</v>
      </c>
      <c r="AC28" s="50" t="str">
        <f t="shared" si="7"/>
        <v>Khá</v>
      </c>
    </row>
    <row r="29" spans="1:29" s="51" customFormat="1" ht="19.5" customHeight="1">
      <c r="A29" s="117">
        <v>27</v>
      </c>
      <c r="B29" s="53" t="s">
        <v>287</v>
      </c>
      <c r="C29" s="71" t="s">
        <v>153</v>
      </c>
      <c r="D29" s="72" t="s">
        <v>56</v>
      </c>
      <c r="E29" s="53" t="s">
        <v>154</v>
      </c>
      <c r="F29" s="54" t="s">
        <v>2</v>
      </c>
      <c r="G29" s="152">
        <v>10</v>
      </c>
      <c r="H29" s="153"/>
      <c r="I29" s="143">
        <f t="shared" si="0"/>
        <v>10</v>
      </c>
      <c r="J29" s="154">
        <v>7</v>
      </c>
      <c r="K29" s="154"/>
      <c r="L29" s="143">
        <f t="shared" si="1"/>
        <v>7</v>
      </c>
      <c r="M29" s="205">
        <v>7</v>
      </c>
      <c r="N29" s="154"/>
      <c r="O29" s="143">
        <f t="shared" si="2"/>
        <v>7</v>
      </c>
      <c r="P29" s="153">
        <v>7</v>
      </c>
      <c r="Q29" s="154"/>
      <c r="R29" s="143">
        <f t="shared" si="3"/>
        <v>7</v>
      </c>
      <c r="S29" s="145">
        <v>9</v>
      </c>
      <c r="T29" s="145"/>
      <c r="U29" s="143">
        <f t="shared" si="4"/>
        <v>9</v>
      </c>
      <c r="V29" s="145">
        <v>7</v>
      </c>
      <c r="W29" s="145"/>
      <c r="X29" s="143">
        <f t="shared" si="5"/>
        <v>7</v>
      </c>
      <c r="Y29" s="145">
        <v>5</v>
      </c>
      <c r="Z29" s="145"/>
      <c r="AA29" s="146">
        <f t="shared" si="6"/>
        <v>5</v>
      </c>
      <c r="AB29" s="188">
        <f t="shared" si="8"/>
        <v>7.86</v>
      </c>
      <c r="AC29" s="50" t="str">
        <f t="shared" si="7"/>
        <v>Khá</v>
      </c>
    </row>
    <row r="30" spans="1:29" s="51" customFormat="1" ht="19.5" customHeight="1">
      <c r="A30" s="52">
        <v>28</v>
      </c>
      <c r="B30" s="53" t="s">
        <v>289</v>
      </c>
      <c r="C30" s="71" t="s">
        <v>159</v>
      </c>
      <c r="D30" s="72" t="s">
        <v>160</v>
      </c>
      <c r="E30" s="53" t="s">
        <v>161</v>
      </c>
      <c r="F30" s="54" t="s">
        <v>50</v>
      </c>
      <c r="G30" s="152">
        <v>9</v>
      </c>
      <c r="H30" s="153"/>
      <c r="I30" s="143">
        <f t="shared" si="0"/>
        <v>9</v>
      </c>
      <c r="J30" s="154">
        <v>6</v>
      </c>
      <c r="K30" s="154"/>
      <c r="L30" s="143">
        <f t="shared" si="1"/>
        <v>6</v>
      </c>
      <c r="M30" s="205">
        <v>4</v>
      </c>
      <c r="N30" s="205">
        <v>7</v>
      </c>
      <c r="O30" s="143">
        <f t="shared" si="2"/>
        <v>7</v>
      </c>
      <c r="P30" s="154">
        <v>6</v>
      </c>
      <c r="Q30" s="154"/>
      <c r="R30" s="143">
        <f t="shared" si="3"/>
        <v>6</v>
      </c>
      <c r="S30" s="145">
        <v>7</v>
      </c>
      <c r="T30" s="145"/>
      <c r="U30" s="143">
        <f t="shared" si="4"/>
        <v>7</v>
      </c>
      <c r="V30" s="145">
        <v>7</v>
      </c>
      <c r="W30" s="145"/>
      <c r="X30" s="143">
        <f t="shared" si="5"/>
        <v>7</v>
      </c>
      <c r="Y30" s="145">
        <v>6</v>
      </c>
      <c r="Z30" s="145"/>
      <c r="AA30" s="146">
        <f t="shared" si="6"/>
        <v>6</v>
      </c>
      <c r="AB30" s="188">
        <f t="shared" si="8"/>
        <v>7.1</v>
      </c>
      <c r="AC30" s="50" t="str">
        <f t="shared" si="7"/>
        <v>Khá</v>
      </c>
    </row>
    <row r="31" spans="1:29" s="51" customFormat="1" ht="19.5" customHeight="1">
      <c r="A31" s="117">
        <v>29</v>
      </c>
      <c r="B31" s="53" t="s">
        <v>290</v>
      </c>
      <c r="C31" s="71" t="s">
        <v>162</v>
      </c>
      <c r="D31" s="72" t="s">
        <v>163</v>
      </c>
      <c r="E31" s="53" t="s">
        <v>164</v>
      </c>
      <c r="F31" s="54" t="s">
        <v>62</v>
      </c>
      <c r="G31" s="152">
        <v>9</v>
      </c>
      <c r="H31" s="153"/>
      <c r="I31" s="143">
        <f t="shared" si="0"/>
        <v>9</v>
      </c>
      <c r="J31" s="154">
        <v>6</v>
      </c>
      <c r="K31" s="154"/>
      <c r="L31" s="143">
        <f t="shared" si="1"/>
        <v>6</v>
      </c>
      <c r="M31" s="205">
        <v>4</v>
      </c>
      <c r="N31" s="205">
        <v>6</v>
      </c>
      <c r="O31" s="143">
        <f t="shared" si="2"/>
        <v>6</v>
      </c>
      <c r="P31" s="154">
        <v>7</v>
      </c>
      <c r="Q31" s="154"/>
      <c r="R31" s="143">
        <f t="shared" si="3"/>
        <v>7</v>
      </c>
      <c r="S31" s="145">
        <v>4</v>
      </c>
      <c r="T31" s="145"/>
      <c r="U31" s="143">
        <f t="shared" si="4"/>
        <v>4</v>
      </c>
      <c r="V31" s="145">
        <v>2</v>
      </c>
      <c r="W31" s="145"/>
      <c r="X31" s="143">
        <f t="shared" si="5"/>
        <v>2</v>
      </c>
      <c r="Y31" s="145">
        <v>5</v>
      </c>
      <c r="Z31" s="145"/>
      <c r="AA31" s="146">
        <f t="shared" si="6"/>
        <v>5</v>
      </c>
      <c r="AB31" s="188">
        <f t="shared" si="8"/>
        <v>5.86</v>
      </c>
      <c r="AC31" s="50" t="str">
        <f t="shared" si="7"/>
        <v>Trung Bình</v>
      </c>
    </row>
    <row r="32" spans="1:29" s="51" customFormat="1" ht="19.5" customHeight="1">
      <c r="A32" s="52">
        <v>30</v>
      </c>
      <c r="B32" s="53" t="s">
        <v>291</v>
      </c>
      <c r="C32" s="71" t="s">
        <v>165</v>
      </c>
      <c r="D32" s="72" t="s">
        <v>60</v>
      </c>
      <c r="E32" s="53" t="s">
        <v>166</v>
      </c>
      <c r="F32" s="54" t="s">
        <v>69</v>
      </c>
      <c r="G32" s="152">
        <v>9</v>
      </c>
      <c r="H32" s="153"/>
      <c r="I32" s="143">
        <f t="shared" si="0"/>
        <v>9</v>
      </c>
      <c r="J32" s="154">
        <v>8</v>
      </c>
      <c r="K32" s="154"/>
      <c r="L32" s="143">
        <f t="shared" si="1"/>
        <v>8</v>
      </c>
      <c r="M32" s="205">
        <v>6</v>
      </c>
      <c r="N32" s="154"/>
      <c r="O32" s="143">
        <f t="shared" si="2"/>
        <v>6</v>
      </c>
      <c r="P32" s="154">
        <v>7</v>
      </c>
      <c r="Q32" s="154"/>
      <c r="R32" s="143">
        <f t="shared" si="3"/>
        <v>7</v>
      </c>
      <c r="S32" s="145">
        <v>8</v>
      </c>
      <c r="T32" s="145"/>
      <c r="U32" s="143">
        <f t="shared" si="4"/>
        <v>8</v>
      </c>
      <c r="V32" s="145">
        <v>5</v>
      </c>
      <c r="W32" s="145"/>
      <c r="X32" s="143">
        <f t="shared" si="5"/>
        <v>5</v>
      </c>
      <c r="Y32" s="145">
        <v>6</v>
      </c>
      <c r="Z32" s="145"/>
      <c r="AA32" s="146">
        <f t="shared" si="6"/>
        <v>6</v>
      </c>
      <c r="AB32" s="188">
        <f t="shared" si="8"/>
        <v>7.14</v>
      </c>
      <c r="AC32" s="50" t="str">
        <f t="shared" si="7"/>
        <v>Khá</v>
      </c>
    </row>
    <row r="33" spans="1:29" s="51" customFormat="1" ht="19.5" customHeight="1">
      <c r="A33" s="117">
        <v>31</v>
      </c>
      <c r="B33" s="53" t="s">
        <v>292</v>
      </c>
      <c r="C33" s="71" t="s">
        <v>167</v>
      </c>
      <c r="D33" s="72" t="s">
        <v>60</v>
      </c>
      <c r="E33" s="53" t="s">
        <v>168</v>
      </c>
      <c r="F33" s="54" t="s">
        <v>89</v>
      </c>
      <c r="G33" s="152">
        <v>9</v>
      </c>
      <c r="H33" s="153"/>
      <c r="I33" s="143">
        <f t="shared" si="0"/>
        <v>9</v>
      </c>
      <c r="J33" s="154">
        <v>7</v>
      </c>
      <c r="K33" s="154"/>
      <c r="L33" s="143">
        <f t="shared" si="1"/>
        <v>7</v>
      </c>
      <c r="M33" s="205">
        <v>4</v>
      </c>
      <c r="N33" s="205">
        <v>6</v>
      </c>
      <c r="O33" s="143">
        <f t="shared" si="2"/>
        <v>6</v>
      </c>
      <c r="P33" s="154">
        <v>7</v>
      </c>
      <c r="Q33" s="154"/>
      <c r="R33" s="143">
        <f t="shared" si="3"/>
        <v>7</v>
      </c>
      <c r="S33" s="145">
        <v>6</v>
      </c>
      <c r="T33" s="145"/>
      <c r="U33" s="143">
        <f t="shared" si="4"/>
        <v>6</v>
      </c>
      <c r="V33" s="145">
        <v>5</v>
      </c>
      <c r="W33" s="145"/>
      <c r="X33" s="143">
        <f t="shared" si="5"/>
        <v>5</v>
      </c>
      <c r="Y33" s="145">
        <v>5</v>
      </c>
      <c r="Z33" s="145"/>
      <c r="AA33" s="146">
        <f t="shared" si="6"/>
        <v>5</v>
      </c>
      <c r="AB33" s="188">
        <f t="shared" si="8"/>
        <v>6.71</v>
      </c>
      <c r="AC33" s="50" t="str">
        <f t="shared" si="7"/>
        <v>TB.Khá</v>
      </c>
    </row>
    <row r="34" spans="1:29" s="51" customFormat="1" ht="19.5" customHeight="1">
      <c r="A34" s="52">
        <v>32</v>
      </c>
      <c r="B34" s="53" t="s">
        <v>293</v>
      </c>
      <c r="C34" s="71" t="s">
        <v>169</v>
      </c>
      <c r="D34" s="72" t="s">
        <v>170</v>
      </c>
      <c r="E34" s="53" t="s">
        <v>171</v>
      </c>
      <c r="F34" s="54" t="s">
        <v>53</v>
      </c>
      <c r="G34" s="152">
        <v>10</v>
      </c>
      <c r="H34" s="153"/>
      <c r="I34" s="143">
        <f t="shared" si="0"/>
        <v>10</v>
      </c>
      <c r="J34" s="154">
        <v>8</v>
      </c>
      <c r="K34" s="154"/>
      <c r="L34" s="143">
        <f t="shared" si="1"/>
        <v>8</v>
      </c>
      <c r="M34" s="205">
        <v>4</v>
      </c>
      <c r="N34" s="205">
        <v>6</v>
      </c>
      <c r="O34" s="143">
        <f t="shared" si="2"/>
        <v>6</v>
      </c>
      <c r="P34" s="154">
        <v>6</v>
      </c>
      <c r="Q34" s="154"/>
      <c r="R34" s="143">
        <f t="shared" si="3"/>
        <v>6</v>
      </c>
      <c r="S34" s="145">
        <v>6</v>
      </c>
      <c r="T34" s="145"/>
      <c r="U34" s="143">
        <f t="shared" si="4"/>
        <v>6</v>
      </c>
      <c r="V34" s="145">
        <v>5</v>
      </c>
      <c r="W34" s="145"/>
      <c r="X34" s="143">
        <f t="shared" si="5"/>
        <v>5</v>
      </c>
      <c r="Y34" s="145">
        <v>3</v>
      </c>
      <c r="Z34" s="145"/>
      <c r="AA34" s="146">
        <f t="shared" si="6"/>
        <v>3</v>
      </c>
      <c r="AB34" s="188">
        <f t="shared" si="8"/>
        <v>6.9</v>
      </c>
      <c r="AC34" s="50" t="str">
        <f t="shared" si="7"/>
        <v>TB.Khá</v>
      </c>
    </row>
    <row r="35" spans="1:29" s="51" customFormat="1" ht="19.5" customHeight="1">
      <c r="A35" s="117">
        <v>33</v>
      </c>
      <c r="B35" s="53" t="s">
        <v>294</v>
      </c>
      <c r="C35" s="71" t="s">
        <v>172</v>
      </c>
      <c r="D35" s="72" t="s">
        <v>173</v>
      </c>
      <c r="E35" s="53" t="s">
        <v>174</v>
      </c>
      <c r="F35" s="54" t="s">
        <v>53</v>
      </c>
      <c r="G35" s="152">
        <v>9</v>
      </c>
      <c r="H35" s="153"/>
      <c r="I35" s="143">
        <f t="shared" si="0"/>
        <v>9</v>
      </c>
      <c r="J35" s="154">
        <v>8</v>
      </c>
      <c r="K35" s="154"/>
      <c r="L35" s="143">
        <f t="shared" si="1"/>
        <v>8</v>
      </c>
      <c r="M35" s="205">
        <v>7</v>
      </c>
      <c r="N35" s="154"/>
      <c r="O35" s="143">
        <f t="shared" si="2"/>
        <v>7</v>
      </c>
      <c r="P35" s="154">
        <v>7</v>
      </c>
      <c r="Q35" s="154"/>
      <c r="R35" s="143">
        <f t="shared" si="3"/>
        <v>7</v>
      </c>
      <c r="S35" s="145">
        <v>7</v>
      </c>
      <c r="T35" s="145"/>
      <c r="U35" s="143">
        <f t="shared" si="4"/>
        <v>7</v>
      </c>
      <c r="V35" s="145">
        <v>6</v>
      </c>
      <c r="W35" s="145"/>
      <c r="X35" s="143">
        <f t="shared" si="5"/>
        <v>6</v>
      </c>
      <c r="Y35" s="145">
        <v>3</v>
      </c>
      <c r="Z35" s="145"/>
      <c r="AA35" s="146">
        <f t="shared" si="6"/>
        <v>3</v>
      </c>
      <c r="AB35" s="188">
        <f t="shared" si="8"/>
        <v>7.38</v>
      </c>
      <c r="AC35" s="50" t="str">
        <f t="shared" si="7"/>
        <v>Khá</v>
      </c>
    </row>
    <row r="36" spans="1:29" s="51" customFormat="1" ht="19.5" customHeight="1">
      <c r="A36" s="52">
        <v>34</v>
      </c>
      <c r="B36" s="53" t="s">
        <v>295</v>
      </c>
      <c r="C36" s="71" t="s">
        <v>175</v>
      </c>
      <c r="D36" s="72" t="s">
        <v>64</v>
      </c>
      <c r="E36" s="53" t="s">
        <v>176</v>
      </c>
      <c r="F36" s="54" t="s">
        <v>5</v>
      </c>
      <c r="G36" s="152">
        <v>9</v>
      </c>
      <c r="H36" s="153"/>
      <c r="I36" s="143">
        <f t="shared" si="0"/>
        <v>9</v>
      </c>
      <c r="J36" s="153">
        <v>7</v>
      </c>
      <c r="K36" s="154"/>
      <c r="L36" s="143">
        <f t="shared" si="1"/>
        <v>7</v>
      </c>
      <c r="M36" s="205">
        <v>7</v>
      </c>
      <c r="N36" s="154"/>
      <c r="O36" s="143">
        <f t="shared" si="2"/>
        <v>7</v>
      </c>
      <c r="P36" s="154">
        <v>7</v>
      </c>
      <c r="Q36" s="154"/>
      <c r="R36" s="143">
        <f t="shared" si="3"/>
        <v>7</v>
      </c>
      <c r="S36" s="145">
        <v>7</v>
      </c>
      <c r="T36" s="145"/>
      <c r="U36" s="143">
        <f t="shared" si="4"/>
        <v>7</v>
      </c>
      <c r="V36" s="145">
        <v>5</v>
      </c>
      <c r="W36" s="145"/>
      <c r="X36" s="143">
        <f t="shared" si="5"/>
        <v>5</v>
      </c>
      <c r="Y36" s="145">
        <v>8</v>
      </c>
      <c r="Z36" s="145"/>
      <c r="AA36" s="146">
        <f t="shared" si="6"/>
        <v>8</v>
      </c>
      <c r="AB36" s="188">
        <f t="shared" si="8"/>
        <v>7.1</v>
      </c>
      <c r="AC36" s="50" t="str">
        <f t="shared" si="7"/>
        <v>Khá</v>
      </c>
    </row>
    <row r="37" spans="1:29" s="51" customFormat="1" ht="19.5" customHeight="1">
      <c r="A37" s="117">
        <v>35</v>
      </c>
      <c r="B37" s="53" t="s">
        <v>296</v>
      </c>
      <c r="C37" s="71" t="s">
        <v>177</v>
      </c>
      <c r="D37" s="72" t="s">
        <v>65</v>
      </c>
      <c r="E37" s="53" t="s">
        <v>178</v>
      </c>
      <c r="F37" s="54" t="s">
        <v>53</v>
      </c>
      <c r="G37" s="152">
        <v>9</v>
      </c>
      <c r="H37" s="153"/>
      <c r="I37" s="143">
        <f t="shared" si="0"/>
        <v>9</v>
      </c>
      <c r="J37" s="154">
        <v>8</v>
      </c>
      <c r="K37" s="154"/>
      <c r="L37" s="143">
        <f t="shared" si="1"/>
        <v>8</v>
      </c>
      <c r="M37" s="205">
        <v>4</v>
      </c>
      <c r="N37" s="205">
        <v>7</v>
      </c>
      <c r="O37" s="143">
        <f t="shared" si="2"/>
        <v>7</v>
      </c>
      <c r="P37" s="154">
        <v>6</v>
      </c>
      <c r="Q37" s="154"/>
      <c r="R37" s="143">
        <f t="shared" si="3"/>
        <v>6</v>
      </c>
      <c r="S37" s="145">
        <v>6</v>
      </c>
      <c r="T37" s="145"/>
      <c r="U37" s="143">
        <f t="shared" si="4"/>
        <v>6</v>
      </c>
      <c r="V37" s="145">
        <v>4</v>
      </c>
      <c r="W37" s="145"/>
      <c r="X37" s="143">
        <f t="shared" si="5"/>
        <v>4</v>
      </c>
      <c r="Y37" s="145">
        <v>3</v>
      </c>
      <c r="Z37" s="145"/>
      <c r="AA37" s="146">
        <f t="shared" si="6"/>
        <v>3</v>
      </c>
      <c r="AB37" s="188">
        <f t="shared" si="8"/>
        <v>6.81</v>
      </c>
      <c r="AC37" s="50" t="str">
        <f t="shared" si="7"/>
        <v>TB.Khá</v>
      </c>
    </row>
    <row r="38" spans="1:29" s="51" customFormat="1" ht="19.5" customHeight="1">
      <c r="A38" s="52">
        <v>36</v>
      </c>
      <c r="B38" s="53" t="s">
        <v>297</v>
      </c>
      <c r="C38" s="71" t="s">
        <v>179</v>
      </c>
      <c r="D38" s="72" t="s">
        <v>65</v>
      </c>
      <c r="E38" s="53" t="s">
        <v>180</v>
      </c>
      <c r="F38" s="54" t="s">
        <v>5</v>
      </c>
      <c r="G38" s="152">
        <v>9</v>
      </c>
      <c r="H38" s="153"/>
      <c r="I38" s="143">
        <f t="shared" si="0"/>
        <v>9</v>
      </c>
      <c r="J38" s="154">
        <v>7</v>
      </c>
      <c r="K38" s="154"/>
      <c r="L38" s="143">
        <f t="shared" si="1"/>
        <v>7</v>
      </c>
      <c r="M38" s="205">
        <v>5</v>
      </c>
      <c r="N38" s="154"/>
      <c r="O38" s="143">
        <f t="shared" si="2"/>
        <v>5</v>
      </c>
      <c r="P38" s="154">
        <v>6</v>
      </c>
      <c r="Q38" s="154"/>
      <c r="R38" s="143">
        <f t="shared" si="3"/>
        <v>6</v>
      </c>
      <c r="S38" s="145">
        <v>6</v>
      </c>
      <c r="T38" s="145"/>
      <c r="U38" s="143">
        <f t="shared" si="4"/>
        <v>6</v>
      </c>
      <c r="V38" s="145">
        <v>4</v>
      </c>
      <c r="W38" s="145"/>
      <c r="X38" s="143">
        <f t="shared" si="5"/>
        <v>4</v>
      </c>
      <c r="Y38" s="145">
        <v>5</v>
      </c>
      <c r="Z38" s="145"/>
      <c r="AA38" s="146">
        <f t="shared" si="6"/>
        <v>5</v>
      </c>
      <c r="AB38" s="188">
        <f t="shared" si="8"/>
        <v>6.19</v>
      </c>
      <c r="AC38" s="50" t="str">
        <f t="shared" si="7"/>
        <v>TB.Khá</v>
      </c>
    </row>
    <row r="39" spans="1:29" s="51" customFormat="1" ht="19.5" customHeight="1">
      <c r="A39" s="117">
        <v>37</v>
      </c>
      <c r="B39" s="53" t="s">
        <v>298</v>
      </c>
      <c r="C39" s="71" t="s">
        <v>181</v>
      </c>
      <c r="D39" s="72" t="s">
        <v>182</v>
      </c>
      <c r="E39" s="53" t="s">
        <v>183</v>
      </c>
      <c r="F39" s="54" t="s">
        <v>22</v>
      </c>
      <c r="G39" s="152">
        <v>9</v>
      </c>
      <c r="H39" s="153"/>
      <c r="I39" s="143">
        <f t="shared" si="0"/>
        <v>9</v>
      </c>
      <c r="J39" s="154">
        <v>7</v>
      </c>
      <c r="K39" s="154"/>
      <c r="L39" s="143">
        <f t="shared" si="1"/>
        <v>7</v>
      </c>
      <c r="M39" s="205">
        <v>6</v>
      </c>
      <c r="N39" s="154"/>
      <c r="O39" s="143">
        <f t="shared" si="2"/>
        <v>6</v>
      </c>
      <c r="P39" s="154">
        <v>7</v>
      </c>
      <c r="Q39" s="154"/>
      <c r="R39" s="143">
        <f t="shared" si="3"/>
        <v>7</v>
      </c>
      <c r="S39" s="145">
        <v>8</v>
      </c>
      <c r="T39" s="145"/>
      <c r="U39" s="143">
        <f t="shared" si="4"/>
        <v>8</v>
      </c>
      <c r="V39" s="145">
        <v>6</v>
      </c>
      <c r="W39" s="145"/>
      <c r="X39" s="143">
        <f t="shared" si="5"/>
        <v>6</v>
      </c>
      <c r="Y39" s="145">
        <v>3</v>
      </c>
      <c r="Z39" s="145"/>
      <c r="AA39" s="146">
        <f t="shared" si="6"/>
        <v>3</v>
      </c>
      <c r="AB39" s="188">
        <f t="shared" si="8"/>
        <v>7.14</v>
      </c>
      <c r="AC39" s="50" t="str">
        <f t="shared" si="7"/>
        <v>Khá</v>
      </c>
    </row>
    <row r="40" spans="1:29" s="51" customFormat="1" ht="19.5" customHeight="1">
      <c r="A40" s="52">
        <v>38</v>
      </c>
      <c r="B40" s="53" t="s">
        <v>299</v>
      </c>
      <c r="C40" s="71" t="s">
        <v>184</v>
      </c>
      <c r="D40" s="72" t="s">
        <v>185</v>
      </c>
      <c r="E40" s="53" t="s">
        <v>186</v>
      </c>
      <c r="F40" s="54" t="s">
        <v>53</v>
      </c>
      <c r="G40" s="152">
        <v>9</v>
      </c>
      <c r="H40" s="153"/>
      <c r="I40" s="143">
        <f t="shared" si="0"/>
        <v>9</v>
      </c>
      <c r="J40" s="154">
        <v>7</v>
      </c>
      <c r="K40" s="154"/>
      <c r="L40" s="143">
        <f t="shared" si="1"/>
        <v>7</v>
      </c>
      <c r="M40" s="205">
        <v>4</v>
      </c>
      <c r="N40" s="205">
        <v>6</v>
      </c>
      <c r="O40" s="143">
        <f t="shared" si="2"/>
        <v>6</v>
      </c>
      <c r="P40" s="154">
        <v>7</v>
      </c>
      <c r="Q40" s="154"/>
      <c r="R40" s="143">
        <f t="shared" si="3"/>
        <v>7</v>
      </c>
      <c r="S40" s="145">
        <v>7</v>
      </c>
      <c r="T40" s="145"/>
      <c r="U40" s="143">
        <f t="shared" si="4"/>
        <v>7</v>
      </c>
      <c r="V40" s="145">
        <v>5</v>
      </c>
      <c r="W40" s="145"/>
      <c r="X40" s="143">
        <f t="shared" si="5"/>
        <v>5</v>
      </c>
      <c r="Y40" s="145">
        <v>3</v>
      </c>
      <c r="Z40" s="145"/>
      <c r="AA40" s="146">
        <f t="shared" si="6"/>
        <v>3</v>
      </c>
      <c r="AB40" s="188">
        <f t="shared" si="8"/>
        <v>6.86</v>
      </c>
      <c r="AC40" s="50" t="str">
        <f t="shared" si="7"/>
        <v>TB.Khá</v>
      </c>
    </row>
    <row r="41" spans="1:29" s="96" customFormat="1" ht="19.5" customHeight="1">
      <c r="A41" s="209">
        <v>39</v>
      </c>
      <c r="B41" s="98" t="s">
        <v>300</v>
      </c>
      <c r="C41" s="100" t="s">
        <v>48</v>
      </c>
      <c r="D41" s="101" t="s">
        <v>187</v>
      </c>
      <c r="E41" s="98" t="s">
        <v>52</v>
      </c>
      <c r="F41" s="99" t="s">
        <v>2</v>
      </c>
      <c r="G41" s="210">
        <v>0</v>
      </c>
      <c r="H41" s="211"/>
      <c r="I41" s="149">
        <f t="shared" si="0"/>
        <v>0</v>
      </c>
      <c r="J41" s="211">
        <v>0</v>
      </c>
      <c r="K41" s="211"/>
      <c r="L41" s="149">
        <f t="shared" si="1"/>
        <v>0</v>
      </c>
      <c r="M41" s="211">
        <v>1</v>
      </c>
      <c r="N41" s="211"/>
      <c r="O41" s="149">
        <f t="shared" si="2"/>
        <v>1</v>
      </c>
      <c r="P41" s="211">
        <v>0</v>
      </c>
      <c r="Q41" s="211"/>
      <c r="R41" s="149">
        <f t="shared" si="3"/>
        <v>0</v>
      </c>
      <c r="S41" s="150">
        <v>0</v>
      </c>
      <c r="T41" s="150"/>
      <c r="U41" s="149">
        <f t="shared" si="4"/>
        <v>0</v>
      </c>
      <c r="V41" s="150">
        <v>0</v>
      </c>
      <c r="W41" s="150"/>
      <c r="X41" s="149">
        <f t="shared" si="5"/>
        <v>0</v>
      </c>
      <c r="Y41" s="150">
        <v>0</v>
      </c>
      <c r="Z41" s="150"/>
      <c r="AA41" s="151">
        <f t="shared" si="6"/>
        <v>0</v>
      </c>
      <c r="AB41" s="188">
        <f t="shared" si="8"/>
        <v>0.24</v>
      </c>
      <c r="AC41" s="104" t="str">
        <f t="shared" si="7"/>
        <v>Kém</v>
      </c>
    </row>
    <row r="42" spans="1:29" s="51" customFormat="1" ht="19.5" customHeight="1">
      <c r="A42" s="52">
        <v>40</v>
      </c>
      <c r="B42" s="53" t="s">
        <v>301</v>
      </c>
      <c r="C42" s="71" t="s">
        <v>159</v>
      </c>
      <c r="D42" s="72" t="s">
        <v>188</v>
      </c>
      <c r="E42" s="53" t="s">
        <v>70</v>
      </c>
      <c r="F42" s="54" t="s">
        <v>189</v>
      </c>
      <c r="G42" s="152">
        <v>9</v>
      </c>
      <c r="H42" s="153"/>
      <c r="I42" s="143">
        <f t="shared" si="0"/>
        <v>9</v>
      </c>
      <c r="J42" s="154">
        <v>7</v>
      </c>
      <c r="K42" s="154"/>
      <c r="L42" s="143">
        <f t="shared" si="1"/>
        <v>7</v>
      </c>
      <c r="M42" s="205">
        <v>3</v>
      </c>
      <c r="N42" s="205">
        <v>7</v>
      </c>
      <c r="O42" s="143">
        <f t="shared" si="2"/>
        <v>7</v>
      </c>
      <c r="P42" s="154">
        <v>7</v>
      </c>
      <c r="Q42" s="154"/>
      <c r="R42" s="143">
        <f t="shared" si="3"/>
        <v>7</v>
      </c>
      <c r="S42" s="145">
        <v>4</v>
      </c>
      <c r="T42" s="145"/>
      <c r="U42" s="143">
        <f t="shared" si="4"/>
        <v>4</v>
      </c>
      <c r="V42" s="145">
        <v>2</v>
      </c>
      <c r="W42" s="145"/>
      <c r="X42" s="143">
        <f t="shared" si="5"/>
        <v>2</v>
      </c>
      <c r="Y42" s="145">
        <v>3</v>
      </c>
      <c r="Z42" s="145"/>
      <c r="AA42" s="146">
        <f t="shared" si="6"/>
        <v>3</v>
      </c>
      <c r="AB42" s="188">
        <f t="shared" si="8"/>
        <v>6.24</v>
      </c>
      <c r="AC42" s="50" t="str">
        <f t="shared" si="7"/>
        <v>TB.Khá</v>
      </c>
    </row>
    <row r="43" spans="1:29" s="51" customFormat="1" ht="19.5" customHeight="1">
      <c r="A43" s="117">
        <v>41</v>
      </c>
      <c r="B43" s="53" t="s">
        <v>303</v>
      </c>
      <c r="C43" s="71" t="s">
        <v>192</v>
      </c>
      <c r="D43" s="72" t="s">
        <v>193</v>
      </c>
      <c r="E43" s="53" t="s">
        <v>117</v>
      </c>
      <c r="F43" s="54" t="s">
        <v>27</v>
      </c>
      <c r="G43" s="152">
        <v>9</v>
      </c>
      <c r="H43" s="155"/>
      <c r="I43" s="143">
        <f t="shared" si="0"/>
        <v>9</v>
      </c>
      <c r="J43" s="154">
        <v>6</v>
      </c>
      <c r="K43" s="154"/>
      <c r="L43" s="143">
        <f t="shared" si="1"/>
        <v>6</v>
      </c>
      <c r="M43" s="205">
        <v>6</v>
      </c>
      <c r="N43" s="154"/>
      <c r="O43" s="143">
        <f t="shared" si="2"/>
        <v>6</v>
      </c>
      <c r="P43" s="154">
        <v>8</v>
      </c>
      <c r="Q43" s="154"/>
      <c r="R43" s="143">
        <f t="shared" si="3"/>
        <v>8</v>
      </c>
      <c r="S43" s="145">
        <v>6</v>
      </c>
      <c r="T43" s="145"/>
      <c r="U43" s="143">
        <f t="shared" si="4"/>
        <v>6</v>
      </c>
      <c r="V43" s="145">
        <v>5</v>
      </c>
      <c r="W43" s="145"/>
      <c r="X43" s="143">
        <f t="shared" si="5"/>
        <v>5</v>
      </c>
      <c r="Y43" s="145">
        <v>8</v>
      </c>
      <c r="Z43" s="145"/>
      <c r="AA43" s="146">
        <f t="shared" si="6"/>
        <v>8</v>
      </c>
      <c r="AB43" s="188">
        <f t="shared" si="8"/>
        <v>6.71</v>
      </c>
      <c r="AC43" s="50" t="str">
        <f t="shared" si="7"/>
        <v>TB.Khá</v>
      </c>
    </row>
    <row r="44" spans="1:29" s="51" customFormat="1" ht="19.5" customHeight="1">
      <c r="A44" s="52">
        <v>42</v>
      </c>
      <c r="B44" s="53" t="s">
        <v>304</v>
      </c>
      <c r="C44" s="71" t="s">
        <v>194</v>
      </c>
      <c r="D44" s="72" t="s">
        <v>66</v>
      </c>
      <c r="E44" s="53" t="s">
        <v>195</v>
      </c>
      <c r="F44" s="54" t="s">
        <v>20</v>
      </c>
      <c r="G44" s="152">
        <v>9</v>
      </c>
      <c r="H44" s="153"/>
      <c r="I44" s="143">
        <f t="shared" si="0"/>
        <v>9</v>
      </c>
      <c r="J44" s="154">
        <v>4</v>
      </c>
      <c r="K44" s="154"/>
      <c r="L44" s="143">
        <f t="shared" si="1"/>
        <v>4</v>
      </c>
      <c r="M44" s="205">
        <v>7</v>
      </c>
      <c r="N44" s="154"/>
      <c r="O44" s="143">
        <f t="shared" si="2"/>
        <v>7</v>
      </c>
      <c r="P44" s="154">
        <v>8</v>
      </c>
      <c r="Q44" s="154"/>
      <c r="R44" s="143">
        <f t="shared" si="3"/>
        <v>8</v>
      </c>
      <c r="S44" s="145">
        <v>7</v>
      </c>
      <c r="T44" s="145"/>
      <c r="U44" s="143">
        <f t="shared" si="4"/>
        <v>7</v>
      </c>
      <c r="V44" s="145">
        <v>5</v>
      </c>
      <c r="W44" s="145"/>
      <c r="X44" s="143">
        <f t="shared" si="5"/>
        <v>5</v>
      </c>
      <c r="Y44" s="145">
        <v>8</v>
      </c>
      <c r="Z44" s="145"/>
      <c r="AA44" s="146">
        <f t="shared" si="6"/>
        <v>8</v>
      </c>
      <c r="AB44" s="188">
        <f t="shared" si="8"/>
        <v>6.81</v>
      </c>
      <c r="AC44" s="50" t="str">
        <f t="shared" si="7"/>
        <v>TB.Khá</v>
      </c>
    </row>
    <row r="45" spans="1:29" s="51" customFormat="1" ht="19.5" customHeight="1">
      <c r="A45" s="117">
        <v>43</v>
      </c>
      <c r="B45" s="53" t="s">
        <v>306</v>
      </c>
      <c r="C45" s="71" t="s">
        <v>198</v>
      </c>
      <c r="D45" s="72" t="s">
        <v>66</v>
      </c>
      <c r="E45" s="53" t="s">
        <v>199</v>
      </c>
      <c r="F45" s="54" t="s">
        <v>53</v>
      </c>
      <c r="G45" s="152">
        <v>9</v>
      </c>
      <c r="H45" s="153"/>
      <c r="I45" s="143">
        <f t="shared" si="0"/>
        <v>9</v>
      </c>
      <c r="J45" s="154">
        <v>8</v>
      </c>
      <c r="K45" s="154"/>
      <c r="L45" s="143">
        <f t="shared" si="1"/>
        <v>8</v>
      </c>
      <c r="M45" s="205">
        <v>4</v>
      </c>
      <c r="N45" s="205">
        <v>7</v>
      </c>
      <c r="O45" s="143">
        <f t="shared" si="2"/>
        <v>7</v>
      </c>
      <c r="P45" s="154">
        <v>4</v>
      </c>
      <c r="Q45" s="205">
        <v>7</v>
      </c>
      <c r="R45" s="143">
        <f t="shared" si="3"/>
        <v>7</v>
      </c>
      <c r="S45" s="145">
        <v>6</v>
      </c>
      <c r="T45" s="145"/>
      <c r="U45" s="143">
        <f t="shared" si="4"/>
        <v>6</v>
      </c>
      <c r="V45" s="145">
        <v>5</v>
      </c>
      <c r="W45" s="145"/>
      <c r="X45" s="143">
        <f t="shared" si="5"/>
        <v>5</v>
      </c>
      <c r="Y45" s="145">
        <v>3</v>
      </c>
      <c r="Z45" s="145"/>
      <c r="AA45" s="146">
        <f t="shared" si="6"/>
        <v>3</v>
      </c>
      <c r="AB45" s="188">
        <f t="shared" si="8"/>
        <v>7.1</v>
      </c>
      <c r="AC45" s="50" t="str">
        <f t="shared" si="7"/>
        <v>Khá</v>
      </c>
    </row>
    <row r="46" spans="1:29" s="51" customFormat="1" ht="19.5" customHeight="1">
      <c r="A46" s="52">
        <v>44</v>
      </c>
      <c r="B46" s="53" t="s">
        <v>307</v>
      </c>
      <c r="C46" s="71" t="s">
        <v>59</v>
      </c>
      <c r="D46" s="72" t="s">
        <v>200</v>
      </c>
      <c r="E46" s="53" t="s">
        <v>51</v>
      </c>
      <c r="F46" s="54" t="s">
        <v>53</v>
      </c>
      <c r="G46" s="152">
        <v>0</v>
      </c>
      <c r="H46" s="153"/>
      <c r="I46" s="143">
        <f t="shared" si="0"/>
        <v>0</v>
      </c>
      <c r="J46" s="154">
        <v>8</v>
      </c>
      <c r="K46" s="154"/>
      <c r="L46" s="143">
        <f t="shared" si="1"/>
        <v>8</v>
      </c>
      <c r="M46" s="205">
        <v>7</v>
      </c>
      <c r="N46" s="154"/>
      <c r="O46" s="143">
        <f t="shared" si="2"/>
        <v>7</v>
      </c>
      <c r="P46" s="154">
        <v>7</v>
      </c>
      <c r="Q46" s="154"/>
      <c r="R46" s="143">
        <f t="shared" si="3"/>
        <v>7</v>
      </c>
      <c r="S46" s="145">
        <v>8</v>
      </c>
      <c r="T46" s="145"/>
      <c r="U46" s="143">
        <f t="shared" si="4"/>
        <v>8</v>
      </c>
      <c r="V46" s="145">
        <v>8</v>
      </c>
      <c r="W46" s="145"/>
      <c r="X46" s="143">
        <f t="shared" si="5"/>
        <v>8</v>
      </c>
      <c r="Y46" s="145">
        <v>3</v>
      </c>
      <c r="Z46" s="145"/>
      <c r="AA46" s="146">
        <f t="shared" si="6"/>
        <v>3</v>
      </c>
      <c r="AB46" s="188">
        <f t="shared" si="8"/>
        <v>6.1</v>
      </c>
      <c r="AC46" s="50" t="str">
        <f t="shared" si="7"/>
        <v>TB.Khá</v>
      </c>
    </row>
    <row r="47" spans="1:29" s="51" customFormat="1" ht="19.5" customHeight="1">
      <c r="A47" s="117">
        <v>45</v>
      </c>
      <c r="B47" s="53" t="s">
        <v>308</v>
      </c>
      <c r="C47" s="71" t="s">
        <v>43</v>
      </c>
      <c r="D47" s="72" t="s">
        <v>68</v>
      </c>
      <c r="E47" s="53" t="s">
        <v>201</v>
      </c>
      <c r="F47" s="54" t="s">
        <v>45</v>
      </c>
      <c r="G47" s="152">
        <v>9</v>
      </c>
      <c r="H47" s="153"/>
      <c r="I47" s="143">
        <f t="shared" si="0"/>
        <v>9</v>
      </c>
      <c r="J47" s="153">
        <v>8</v>
      </c>
      <c r="K47" s="154"/>
      <c r="L47" s="143">
        <f t="shared" si="1"/>
        <v>8</v>
      </c>
      <c r="M47" s="205">
        <v>5</v>
      </c>
      <c r="N47" s="154"/>
      <c r="O47" s="143">
        <f t="shared" si="2"/>
        <v>5</v>
      </c>
      <c r="P47" s="154">
        <v>7</v>
      </c>
      <c r="Q47" s="154"/>
      <c r="R47" s="143">
        <f t="shared" si="3"/>
        <v>7</v>
      </c>
      <c r="S47" s="156">
        <v>5</v>
      </c>
      <c r="T47" s="145"/>
      <c r="U47" s="143">
        <f t="shared" si="4"/>
        <v>5</v>
      </c>
      <c r="V47" s="156">
        <v>3</v>
      </c>
      <c r="W47" s="145"/>
      <c r="X47" s="143">
        <f t="shared" si="5"/>
        <v>3</v>
      </c>
      <c r="Y47" s="156">
        <v>3</v>
      </c>
      <c r="Z47" s="145"/>
      <c r="AA47" s="146">
        <f t="shared" si="6"/>
        <v>3</v>
      </c>
      <c r="AB47" s="188">
        <f t="shared" si="8"/>
        <v>6.19</v>
      </c>
      <c r="AC47" s="50" t="str">
        <f t="shared" si="7"/>
        <v>TB.Khá</v>
      </c>
    </row>
    <row r="48" spans="1:29" s="51" customFormat="1" ht="19.5" customHeight="1">
      <c r="A48" s="52">
        <v>46</v>
      </c>
      <c r="B48" s="53" t="s">
        <v>310</v>
      </c>
      <c r="C48" s="71" t="s">
        <v>83</v>
      </c>
      <c r="D48" s="72" t="s">
        <v>205</v>
      </c>
      <c r="E48" s="53" t="s">
        <v>206</v>
      </c>
      <c r="F48" s="54" t="s">
        <v>41</v>
      </c>
      <c r="G48" s="152">
        <v>8</v>
      </c>
      <c r="H48" s="153"/>
      <c r="I48" s="143">
        <f t="shared" si="0"/>
        <v>8</v>
      </c>
      <c r="J48" s="154">
        <v>7</v>
      </c>
      <c r="K48" s="154"/>
      <c r="L48" s="143">
        <f t="shared" si="1"/>
        <v>7</v>
      </c>
      <c r="M48" s="205">
        <v>5</v>
      </c>
      <c r="N48" s="154"/>
      <c r="O48" s="143">
        <f t="shared" si="2"/>
        <v>5</v>
      </c>
      <c r="P48" s="154">
        <v>6</v>
      </c>
      <c r="Q48" s="154"/>
      <c r="R48" s="143">
        <f t="shared" si="3"/>
        <v>6</v>
      </c>
      <c r="S48" s="145">
        <v>7</v>
      </c>
      <c r="T48" s="145"/>
      <c r="U48" s="143">
        <f t="shared" si="4"/>
        <v>7</v>
      </c>
      <c r="V48" s="145">
        <v>4</v>
      </c>
      <c r="W48" s="145"/>
      <c r="X48" s="143">
        <f t="shared" si="5"/>
        <v>4</v>
      </c>
      <c r="Y48" s="145">
        <v>3</v>
      </c>
      <c r="Z48" s="145"/>
      <c r="AA48" s="146">
        <f t="shared" si="6"/>
        <v>3</v>
      </c>
      <c r="AB48" s="188">
        <f t="shared" si="8"/>
        <v>6.14</v>
      </c>
      <c r="AC48" s="50" t="str">
        <f t="shared" si="7"/>
        <v>TB.Khá</v>
      </c>
    </row>
    <row r="49" spans="1:29" s="51" customFormat="1" ht="19.5" customHeight="1">
      <c r="A49" s="117">
        <v>47</v>
      </c>
      <c r="B49" s="53" t="s">
        <v>311</v>
      </c>
      <c r="C49" s="71" t="s">
        <v>83</v>
      </c>
      <c r="D49" s="72" t="s">
        <v>205</v>
      </c>
      <c r="E49" s="53" t="s">
        <v>207</v>
      </c>
      <c r="F49" s="54" t="s">
        <v>53</v>
      </c>
      <c r="G49" s="152">
        <v>8</v>
      </c>
      <c r="H49" s="153"/>
      <c r="I49" s="143">
        <f t="shared" si="0"/>
        <v>8</v>
      </c>
      <c r="J49" s="154">
        <v>6</v>
      </c>
      <c r="K49" s="154"/>
      <c r="L49" s="143">
        <f t="shared" si="1"/>
        <v>6</v>
      </c>
      <c r="M49" s="205">
        <v>5</v>
      </c>
      <c r="N49" s="154"/>
      <c r="O49" s="143">
        <f t="shared" si="2"/>
        <v>5</v>
      </c>
      <c r="P49" s="154">
        <v>5</v>
      </c>
      <c r="Q49" s="154"/>
      <c r="R49" s="143">
        <f t="shared" si="3"/>
        <v>5</v>
      </c>
      <c r="S49" s="145">
        <v>6</v>
      </c>
      <c r="T49" s="145"/>
      <c r="U49" s="143">
        <f t="shared" si="4"/>
        <v>6</v>
      </c>
      <c r="V49" s="145">
        <v>3</v>
      </c>
      <c r="W49" s="145"/>
      <c r="X49" s="143">
        <f t="shared" si="5"/>
        <v>3</v>
      </c>
      <c r="Y49" s="145">
        <v>3</v>
      </c>
      <c r="Z49" s="145"/>
      <c r="AA49" s="146">
        <f t="shared" si="6"/>
        <v>3</v>
      </c>
      <c r="AB49" s="188">
        <f t="shared" si="8"/>
        <v>5.57</v>
      </c>
      <c r="AC49" s="50" t="str">
        <f t="shared" si="7"/>
        <v>Trung Bình</v>
      </c>
    </row>
    <row r="50" spans="1:29" s="51" customFormat="1" ht="19.5" customHeight="1">
      <c r="A50" s="52">
        <v>48</v>
      </c>
      <c r="B50" s="53" t="s">
        <v>312</v>
      </c>
      <c r="C50" s="71" t="s">
        <v>208</v>
      </c>
      <c r="D50" s="72" t="s">
        <v>209</v>
      </c>
      <c r="E50" s="53" t="s">
        <v>210</v>
      </c>
      <c r="F50" s="54" t="s">
        <v>69</v>
      </c>
      <c r="G50" s="152">
        <v>9</v>
      </c>
      <c r="H50" s="153"/>
      <c r="I50" s="143">
        <f t="shared" si="0"/>
        <v>9</v>
      </c>
      <c r="J50" s="154">
        <v>7</v>
      </c>
      <c r="K50" s="154"/>
      <c r="L50" s="143">
        <f t="shared" si="1"/>
        <v>7</v>
      </c>
      <c r="M50" s="205">
        <v>7</v>
      </c>
      <c r="N50" s="154"/>
      <c r="O50" s="143">
        <f t="shared" si="2"/>
        <v>7</v>
      </c>
      <c r="P50" s="154">
        <v>7</v>
      </c>
      <c r="Q50" s="154"/>
      <c r="R50" s="143">
        <f t="shared" si="3"/>
        <v>7</v>
      </c>
      <c r="S50" s="145">
        <v>8</v>
      </c>
      <c r="T50" s="145"/>
      <c r="U50" s="143">
        <f t="shared" si="4"/>
        <v>8</v>
      </c>
      <c r="V50" s="145">
        <v>6</v>
      </c>
      <c r="W50" s="145"/>
      <c r="X50" s="143">
        <f t="shared" si="5"/>
        <v>6</v>
      </c>
      <c r="Y50" s="145">
        <v>4</v>
      </c>
      <c r="Z50" s="145"/>
      <c r="AA50" s="146">
        <f t="shared" si="6"/>
        <v>4</v>
      </c>
      <c r="AB50" s="188">
        <f t="shared" si="8"/>
        <v>7.38</v>
      </c>
      <c r="AC50" s="50" t="str">
        <f t="shared" si="7"/>
        <v>Khá</v>
      </c>
    </row>
    <row r="51" spans="1:29" s="51" customFormat="1" ht="19.5" customHeight="1">
      <c r="A51" s="117">
        <v>49</v>
      </c>
      <c r="B51" s="53" t="s">
        <v>314</v>
      </c>
      <c r="C51" s="71" t="s">
        <v>213</v>
      </c>
      <c r="D51" s="72" t="s">
        <v>214</v>
      </c>
      <c r="E51" s="53" t="s">
        <v>215</v>
      </c>
      <c r="F51" s="54" t="s">
        <v>53</v>
      </c>
      <c r="G51" s="152">
        <v>9</v>
      </c>
      <c r="H51" s="153"/>
      <c r="I51" s="143">
        <f t="shared" si="0"/>
        <v>9</v>
      </c>
      <c r="J51" s="154">
        <v>6</v>
      </c>
      <c r="K51" s="154"/>
      <c r="L51" s="143">
        <f t="shared" si="1"/>
        <v>6</v>
      </c>
      <c r="M51" s="205">
        <v>4</v>
      </c>
      <c r="N51" s="205">
        <v>6</v>
      </c>
      <c r="O51" s="143">
        <f t="shared" si="2"/>
        <v>6</v>
      </c>
      <c r="P51" s="154">
        <v>7</v>
      </c>
      <c r="Q51" s="154"/>
      <c r="R51" s="143">
        <f t="shared" si="3"/>
        <v>7</v>
      </c>
      <c r="S51" s="145">
        <v>7</v>
      </c>
      <c r="T51" s="145"/>
      <c r="U51" s="143">
        <f t="shared" si="4"/>
        <v>7</v>
      </c>
      <c r="V51" s="145">
        <v>4</v>
      </c>
      <c r="W51" s="145"/>
      <c r="X51" s="143">
        <f t="shared" si="5"/>
        <v>4</v>
      </c>
      <c r="Y51" s="145">
        <v>3</v>
      </c>
      <c r="Z51" s="145"/>
      <c r="AA51" s="146">
        <f t="shared" si="6"/>
        <v>3</v>
      </c>
      <c r="AB51" s="188">
        <f t="shared" si="8"/>
        <v>6.57</v>
      </c>
      <c r="AC51" s="50" t="str">
        <f t="shared" si="7"/>
        <v>TB.Khá</v>
      </c>
    </row>
    <row r="52" spans="1:29" s="51" customFormat="1" ht="19.5" customHeight="1">
      <c r="A52" s="52">
        <v>50</v>
      </c>
      <c r="B52" s="53" t="s">
        <v>315</v>
      </c>
      <c r="C52" s="71" t="s">
        <v>216</v>
      </c>
      <c r="D52" s="72" t="s">
        <v>217</v>
      </c>
      <c r="E52" s="53" t="s">
        <v>218</v>
      </c>
      <c r="F52" s="54" t="s">
        <v>42</v>
      </c>
      <c r="G52" s="152">
        <v>9</v>
      </c>
      <c r="H52" s="153"/>
      <c r="I52" s="143">
        <f t="shared" si="0"/>
        <v>9</v>
      </c>
      <c r="J52" s="153">
        <v>7</v>
      </c>
      <c r="K52" s="154"/>
      <c r="L52" s="143">
        <f t="shared" si="1"/>
        <v>7</v>
      </c>
      <c r="M52" s="205">
        <v>5</v>
      </c>
      <c r="N52" s="154"/>
      <c r="O52" s="143">
        <f t="shared" si="2"/>
        <v>5</v>
      </c>
      <c r="P52" s="154">
        <v>7</v>
      </c>
      <c r="Q52" s="154"/>
      <c r="R52" s="143">
        <f t="shared" si="3"/>
        <v>7</v>
      </c>
      <c r="S52" s="145">
        <v>7</v>
      </c>
      <c r="T52" s="145"/>
      <c r="U52" s="143">
        <f t="shared" si="4"/>
        <v>7</v>
      </c>
      <c r="V52" s="145">
        <v>6</v>
      </c>
      <c r="W52" s="145"/>
      <c r="X52" s="143">
        <f t="shared" si="5"/>
        <v>6</v>
      </c>
      <c r="Y52" s="145">
        <v>7</v>
      </c>
      <c r="Z52" s="145"/>
      <c r="AA52" s="146">
        <f t="shared" si="6"/>
        <v>7</v>
      </c>
      <c r="AB52" s="188">
        <f t="shared" si="8"/>
        <v>6.76</v>
      </c>
      <c r="AC52" s="50" t="str">
        <f t="shared" si="7"/>
        <v>TB.Khá</v>
      </c>
    </row>
    <row r="53" spans="1:29" s="51" customFormat="1" ht="19.5" customHeight="1">
      <c r="A53" s="117">
        <v>51</v>
      </c>
      <c r="B53" s="53" t="s">
        <v>316</v>
      </c>
      <c r="C53" s="71" t="s">
        <v>219</v>
      </c>
      <c r="D53" s="72" t="s">
        <v>220</v>
      </c>
      <c r="E53" s="53" t="s">
        <v>221</v>
      </c>
      <c r="F53" s="54" t="s">
        <v>222</v>
      </c>
      <c r="G53" s="152">
        <v>8</v>
      </c>
      <c r="H53" s="153"/>
      <c r="I53" s="143">
        <f t="shared" si="0"/>
        <v>8</v>
      </c>
      <c r="J53" s="154">
        <v>7</v>
      </c>
      <c r="K53" s="154"/>
      <c r="L53" s="143">
        <f t="shared" si="1"/>
        <v>7</v>
      </c>
      <c r="M53" s="205">
        <v>4</v>
      </c>
      <c r="N53" s="205">
        <v>6</v>
      </c>
      <c r="O53" s="143">
        <f t="shared" si="2"/>
        <v>6</v>
      </c>
      <c r="P53" s="154">
        <v>4</v>
      </c>
      <c r="Q53" s="205">
        <v>7</v>
      </c>
      <c r="R53" s="143">
        <f t="shared" si="3"/>
        <v>7</v>
      </c>
      <c r="S53" s="145">
        <v>6</v>
      </c>
      <c r="T53" s="145"/>
      <c r="U53" s="143">
        <f t="shared" si="4"/>
        <v>6</v>
      </c>
      <c r="V53" s="145">
        <v>1</v>
      </c>
      <c r="W53" s="145"/>
      <c r="X53" s="143">
        <f t="shared" si="5"/>
        <v>1</v>
      </c>
      <c r="Y53" s="145">
        <v>1</v>
      </c>
      <c r="Z53" s="145"/>
      <c r="AA53" s="146">
        <f t="shared" si="6"/>
        <v>1</v>
      </c>
      <c r="AB53" s="188">
        <f t="shared" si="8"/>
        <v>5.95</v>
      </c>
      <c r="AC53" s="50" t="str">
        <f t="shared" si="7"/>
        <v>Trung Bình</v>
      </c>
    </row>
    <row r="54" spans="1:29" s="51" customFormat="1" ht="19.5" customHeight="1">
      <c r="A54" s="52">
        <v>52</v>
      </c>
      <c r="B54" s="53" t="s">
        <v>318</v>
      </c>
      <c r="C54" s="71" t="s">
        <v>225</v>
      </c>
      <c r="D54" s="72" t="s">
        <v>226</v>
      </c>
      <c r="E54" s="53" t="s">
        <v>227</v>
      </c>
      <c r="F54" s="54" t="s">
        <v>4</v>
      </c>
      <c r="G54" s="152">
        <v>10</v>
      </c>
      <c r="H54" s="153"/>
      <c r="I54" s="143">
        <f t="shared" si="0"/>
        <v>10</v>
      </c>
      <c r="J54" s="154">
        <v>7</v>
      </c>
      <c r="K54" s="154"/>
      <c r="L54" s="143">
        <f t="shared" si="1"/>
        <v>7</v>
      </c>
      <c r="M54" s="205">
        <v>4</v>
      </c>
      <c r="N54" s="154"/>
      <c r="O54" s="143">
        <f t="shared" si="2"/>
        <v>4</v>
      </c>
      <c r="P54" s="154">
        <v>7</v>
      </c>
      <c r="Q54" s="154"/>
      <c r="R54" s="143">
        <f t="shared" si="3"/>
        <v>7</v>
      </c>
      <c r="S54" s="145">
        <v>5</v>
      </c>
      <c r="T54" s="145"/>
      <c r="U54" s="143">
        <f t="shared" si="4"/>
        <v>5</v>
      </c>
      <c r="V54" s="145">
        <v>5</v>
      </c>
      <c r="W54" s="145"/>
      <c r="X54" s="143">
        <f t="shared" si="5"/>
        <v>5</v>
      </c>
      <c r="Y54" s="145">
        <v>4</v>
      </c>
      <c r="Z54" s="145"/>
      <c r="AA54" s="146">
        <f t="shared" si="6"/>
        <v>4</v>
      </c>
      <c r="AB54" s="188">
        <f t="shared" si="8"/>
        <v>6.29</v>
      </c>
      <c r="AC54" s="50" t="str">
        <f t="shared" si="7"/>
        <v>TB.Khá</v>
      </c>
    </row>
    <row r="55" spans="1:29" s="51" customFormat="1" ht="19.5" customHeight="1">
      <c r="A55" s="117">
        <v>53</v>
      </c>
      <c r="B55" s="53" t="s">
        <v>319</v>
      </c>
      <c r="C55" s="71" t="s">
        <v>228</v>
      </c>
      <c r="D55" s="72" t="s">
        <v>73</v>
      </c>
      <c r="E55" s="53" t="s">
        <v>229</v>
      </c>
      <c r="F55" s="54" t="s">
        <v>22</v>
      </c>
      <c r="G55" s="152">
        <v>8</v>
      </c>
      <c r="H55" s="153"/>
      <c r="I55" s="143">
        <f t="shared" si="0"/>
        <v>8</v>
      </c>
      <c r="J55" s="154">
        <v>7</v>
      </c>
      <c r="K55" s="154"/>
      <c r="L55" s="143">
        <f t="shared" si="1"/>
        <v>7</v>
      </c>
      <c r="M55" s="205">
        <v>6</v>
      </c>
      <c r="N55" s="154"/>
      <c r="O55" s="143">
        <f t="shared" si="2"/>
        <v>6</v>
      </c>
      <c r="P55" s="154">
        <v>7</v>
      </c>
      <c r="Q55" s="154"/>
      <c r="R55" s="143">
        <f t="shared" si="3"/>
        <v>7</v>
      </c>
      <c r="S55" s="145">
        <v>6</v>
      </c>
      <c r="T55" s="145"/>
      <c r="U55" s="143">
        <f t="shared" si="4"/>
        <v>6</v>
      </c>
      <c r="V55" s="145">
        <v>5</v>
      </c>
      <c r="W55" s="145"/>
      <c r="X55" s="143">
        <f t="shared" si="5"/>
        <v>5</v>
      </c>
      <c r="Y55" s="145">
        <v>7</v>
      </c>
      <c r="Z55" s="145"/>
      <c r="AA55" s="146">
        <f t="shared" si="6"/>
        <v>7</v>
      </c>
      <c r="AB55" s="188">
        <f t="shared" si="8"/>
        <v>6.52</v>
      </c>
      <c r="AC55" s="50" t="str">
        <f t="shared" si="7"/>
        <v>TB.Khá</v>
      </c>
    </row>
    <row r="56" spans="1:29" s="51" customFormat="1" ht="19.5" customHeight="1">
      <c r="A56" s="52">
        <v>54</v>
      </c>
      <c r="B56" s="53" t="s">
        <v>320</v>
      </c>
      <c r="C56" s="71" t="s">
        <v>230</v>
      </c>
      <c r="D56" s="72" t="s">
        <v>73</v>
      </c>
      <c r="E56" s="53" t="s">
        <v>231</v>
      </c>
      <c r="F56" s="54" t="s">
        <v>53</v>
      </c>
      <c r="G56" s="152">
        <v>9</v>
      </c>
      <c r="H56" s="155"/>
      <c r="I56" s="143">
        <f t="shared" si="0"/>
        <v>9</v>
      </c>
      <c r="J56" s="154">
        <v>7</v>
      </c>
      <c r="K56" s="154"/>
      <c r="L56" s="143">
        <f t="shared" si="1"/>
        <v>7</v>
      </c>
      <c r="M56" s="205">
        <v>7</v>
      </c>
      <c r="N56" s="154"/>
      <c r="O56" s="143">
        <f t="shared" si="2"/>
        <v>7</v>
      </c>
      <c r="P56" s="154">
        <v>7</v>
      </c>
      <c r="Q56" s="154"/>
      <c r="R56" s="143">
        <f t="shared" si="3"/>
        <v>7</v>
      </c>
      <c r="S56" s="145">
        <v>8</v>
      </c>
      <c r="T56" s="145"/>
      <c r="U56" s="143">
        <f t="shared" si="4"/>
        <v>8</v>
      </c>
      <c r="V56" s="145">
        <v>4</v>
      </c>
      <c r="W56" s="145"/>
      <c r="X56" s="143">
        <f t="shared" si="5"/>
        <v>4</v>
      </c>
      <c r="Y56" s="145">
        <v>5</v>
      </c>
      <c r="Z56" s="145"/>
      <c r="AA56" s="146">
        <f t="shared" si="6"/>
        <v>5</v>
      </c>
      <c r="AB56" s="188">
        <f t="shared" si="8"/>
        <v>7.1</v>
      </c>
      <c r="AC56" s="50" t="str">
        <f t="shared" si="7"/>
        <v>Khá</v>
      </c>
    </row>
    <row r="57" spans="1:29" s="51" customFormat="1" ht="19.5" customHeight="1">
      <c r="A57" s="117">
        <v>55</v>
      </c>
      <c r="B57" s="53" t="s">
        <v>322</v>
      </c>
      <c r="C57" s="71" t="s">
        <v>234</v>
      </c>
      <c r="D57" s="72" t="s">
        <v>75</v>
      </c>
      <c r="E57" s="53" t="s">
        <v>235</v>
      </c>
      <c r="F57" s="54" t="s">
        <v>236</v>
      </c>
      <c r="G57" s="152">
        <v>9</v>
      </c>
      <c r="H57" s="153"/>
      <c r="I57" s="143">
        <f t="shared" si="0"/>
        <v>9</v>
      </c>
      <c r="J57" s="154">
        <v>6</v>
      </c>
      <c r="K57" s="154"/>
      <c r="L57" s="143">
        <f t="shared" si="1"/>
        <v>6</v>
      </c>
      <c r="M57" s="205">
        <v>3</v>
      </c>
      <c r="N57" s="205">
        <v>6</v>
      </c>
      <c r="O57" s="143">
        <f t="shared" si="2"/>
        <v>6</v>
      </c>
      <c r="P57" s="154">
        <v>7</v>
      </c>
      <c r="Q57" s="154"/>
      <c r="R57" s="143">
        <f t="shared" si="3"/>
        <v>7</v>
      </c>
      <c r="S57" s="145">
        <v>7</v>
      </c>
      <c r="T57" s="145"/>
      <c r="U57" s="143">
        <f t="shared" si="4"/>
        <v>7</v>
      </c>
      <c r="V57" s="145">
        <v>4</v>
      </c>
      <c r="W57" s="145"/>
      <c r="X57" s="143">
        <f t="shared" si="5"/>
        <v>4</v>
      </c>
      <c r="Y57" s="145">
        <v>7</v>
      </c>
      <c r="Z57" s="145"/>
      <c r="AA57" s="146">
        <f t="shared" si="6"/>
        <v>7</v>
      </c>
      <c r="AB57" s="188">
        <f t="shared" si="8"/>
        <v>6.57</v>
      </c>
      <c r="AC57" s="50" t="str">
        <f t="shared" si="7"/>
        <v>TB.Khá</v>
      </c>
    </row>
    <row r="58" spans="1:29" s="51" customFormat="1" ht="19.5" customHeight="1">
      <c r="A58" s="52">
        <v>56</v>
      </c>
      <c r="B58" s="53" t="s">
        <v>323</v>
      </c>
      <c r="C58" s="71" t="s">
        <v>237</v>
      </c>
      <c r="D58" s="72" t="s">
        <v>238</v>
      </c>
      <c r="E58" s="53" t="s">
        <v>239</v>
      </c>
      <c r="F58" s="54" t="s">
        <v>53</v>
      </c>
      <c r="G58" s="152">
        <v>9</v>
      </c>
      <c r="H58" s="153"/>
      <c r="I58" s="143">
        <f t="shared" si="0"/>
        <v>9</v>
      </c>
      <c r="J58" s="154">
        <v>7</v>
      </c>
      <c r="K58" s="154"/>
      <c r="L58" s="143">
        <f t="shared" si="1"/>
        <v>7</v>
      </c>
      <c r="M58" s="205">
        <v>6</v>
      </c>
      <c r="N58" s="154"/>
      <c r="O58" s="143">
        <f t="shared" si="2"/>
        <v>6</v>
      </c>
      <c r="P58" s="154">
        <v>5</v>
      </c>
      <c r="Q58" s="154"/>
      <c r="R58" s="143">
        <f t="shared" si="3"/>
        <v>5</v>
      </c>
      <c r="S58" s="145">
        <v>5</v>
      </c>
      <c r="T58" s="145"/>
      <c r="U58" s="143">
        <f t="shared" si="4"/>
        <v>5</v>
      </c>
      <c r="V58" s="145">
        <v>9</v>
      </c>
      <c r="W58" s="145"/>
      <c r="X58" s="143">
        <f t="shared" si="5"/>
        <v>9</v>
      </c>
      <c r="Y58" s="145">
        <v>4</v>
      </c>
      <c r="Z58" s="145"/>
      <c r="AA58" s="146">
        <f t="shared" si="6"/>
        <v>4</v>
      </c>
      <c r="AB58" s="188">
        <f t="shared" si="8"/>
        <v>6.86</v>
      </c>
      <c r="AC58" s="50" t="str">
        <f t="shared" si="7"/>
        <v>TB.Khá</v>
      </c>
    </row>
    <row r="59" spans="1:29" s="51" customFormat="1" ht="19.5" customHeight="1">
      <c r="A59" s="117">
        <v>57</v>
      </c>
      <c r="B59" s="53" t="s">
        <v>324</v>
      </c>
      <c r="C59" s="71" t="s">
        <v>122</v>
      </c>
      <c r="D59" s="72" t="s">
        <v>240</v>
      </c>
      <c r="E59" s="53" t="s">
        <v>74</v>
      </c>
      <c r="F59" s="54" t="s">
        <v>241</v>
      </c>
      <c r="G59" s="152">
        <v>9</v>
      </c>
      <c r="H59" s="153"/>
      <c r="I59" s="143">
        <f t="shared" si="0"/>
        <v>9</v>
      </c>
      <c r="J59" s="154">
        <v>6</v>
      </c>
      <c r="K59" s="154"/>
      <c r="L59" s="143">
        <f t="shared" si="1"/>
        <v>6</v>
      </c>
      <c r="M59" s="205">
        <v>6</v>
      </c>
      <c r="N59" s="154"/>
      <c r="O59" s="143">
        <f t="shared" si="2"/>
        <v>6</v>
      </c>
      <c r="P59" s="154">
        <v>8</v>
      </c>
      <c r="Q59" s="154"/>
      <c r="R59" s="143">
        <f t="shared" si="3"/>
        <v>8</v>
      </c>
      <c r="S59" s="145">
        <v>5</v>
      </c>
      <c r="T59" s="145"/>
      <c r="U59" s="143">
        <f t="shared" si="4"/>
        <v>5</v>
      </c>
      <c r="V59" s="145">
        <v>6</v>
      </c>
      <c r="W59" s="145"/>
      <c r="X59" s="143">
        <f t="shared" si="5"/>
        <v>6</v>
      </c>
      <c r="Y59" s="145">
        <v>6</v>
      </c>
      <c r="Z59" s="145"/>
      <c r="AA59" s="146">
        <f t="shared" si="6"/>
        <v>6</v>
      </c>
      <c r="AB59" s="188">
        <f t="shared" si="8"/>
        <v>6.71</v>
      </c>
      <c r="AC59" s="50" t="str">
        <f t="shared" si="7"/>
        <v>TB.Khá</v>
      </c>
    </row>
    <row r="60" spans="1:28" ht="18">
      <c r="A60" s="52">
        <v>58</v>
      </c>
      <c r="B60" s="184">
        <v>409170001</v>
      </c>
      <c r="C60" s="182" t="s">
        <v>357</v>
      </c>
      <c r="D60" s="183" t="s">
        <v>358</v>
      </c>
      <c r="E60" s="184"/>
      <c r="G60" s="65">
        <v>0</v>
      </c>
      <c r="J60" s="65">
        <v>0</v>
      </c>
      <c r="M60" s="207">
        <v>1</v>
      </c>
      <c r="P60" s="65">
        <v>0</v>
      </c>
      <c r="S60" s="65">
        <v>0</v>
      </c>
      <c r="V60" s="65">
        <v>0</v>
      </c>
      <c r="Y60" s="65">
        <v>0</v>
      </c>
      <c r="AB60" s="188">
        <f>ROUND(SUMPRODUCT(G60:AA60,$G$2:$AA$2)/SUMIF($G60:$AA60,"&lt;&gt;M",$G$2:$AA$2),2)</f>
        <v>0</v>
      </c>
    </row>
    <row r="61" spans="1:29" s="51" customFormat="1" ht="19.5" customHeight="1">
      <c r="A61" s="117">
        <v>59</v>
      </c>
      <c r="B61" s="53">
        <v>409170006</v>
      </c>
      <c r="C61" s="71" t="s">
        <v>242</v>
      </c>
      <c r="D61" s="72" t="s">
        <v>243</v>
      </c>
      <c r="E61" s="53">
        <v>32638</v>
      </c>
      <c r="F61" s="54" t="s">
        <v>189</v>
      </c>
      <c r="G61" s="152">
        <v>9</v>
      </c>
      <c r="H61" s="153"/>
      <c r="I61" s="143">
        <f>IF(H61="",G61,IF(G61&gt;=5,H61,MAX(G61,H61)))</f>
        <v>9</v>
      </c>
      <c r="J61" s="154">
        <v>7</v>
      </c>
      <c r="K61" s="154"/>
      <c r="L61" s="143">
        <f>IF(K61="",J61,IF(J61&gt;=5,K61,MAX(J61,K61)))</f>
        <v>7</v>
      </c>
      <c r="M61" s="205">
        <v>3</v>
      </c>
      <c r="N61" s="205">
        <v>6</v>
      </c>
      <c r="O61" s="143">
        <f>IF(N61="",M61,IF(M61&gt;=5,N61,MAX(M61,N61)))</f>
        <v>6</v>
      </c>
      <c r="P61" s="154">
        <v>6</v>
      </c>
      <c r="Q61" s="154"/>
      <c r="R61" s="143">
        <f>IF(Q61="",P61,IF(P61&gt;=5,Q61,MAX(P61,Q61)))</f>
        <v>6</v>
      </c>
      <c r="S61" s="145">
        <v>0</v>
      </c>
      <c r="T61" s="145"/>
      <c r="U61" s="143">
        <f>IF(T61="",S61,IF(S61&gt;=5,T61,MAX(S61,T61)))</f>
        <v>0</v>
      </c>
      <c r="V61" s="145">
        <v>5</v>
      </c>
      <c r="W61" s="145"/>
      <c r="X61" s="143">
        <f>IF(W61="",V61,IF(V61&gt;=5,W61,MAX(V61,W61)))</f>
        <v>5</v>
      </c>
      <c r="Y61" s="145">
        <v>1</v>
      </c>
      <c r="Z61" s="145"/>
      <c r="AA61" s="146">
        <f>IF(Z61="",Y61,IF(Y61&gt;=5,Z61,MAX(Y61,Z61)))</f>
        <v>1</v>
      </c>
      <c r="AB61" s="188">
        <f t="shared" si="8"/>
        <v>5.71</v>
      </c>
      <c r="AC61" s="50" t="str">
        <f>IF(AB61&gt;=9,"Xuất Sắc",IF(AB61&gt;=8,"Giỏi",IF(AB61&gt;=7,"Khá",IF(AB61&gt;=6,"TB.Khá",IF(AB61&gt;=5,"Trung Bình",IF(AB61&gt;=4,"Yếu","Kém"))))))</f>
        <v>Trung Bình</v>
      </c>
    </row>
    <row r="62" spans="1:29" s="51" customFormat="1" ht="19.5" customHeight="1" thickBot="1">
      <c r="A62" s="52">
        <v>60</v>
      </c>
      <c r="B62" s="60">
        <v>409170024</v>
      </c>
      <c r="C62" s="73" t="s">
        <v>244</v>
      </c>
      <c r="D62" s="74" t="s">
        <v>245</v>
      </c>
      <c r="E62" s="60">
        <v>33532</v>
      </c>
      <c r="F62" s="61" t="s">
        <v>25</v>
      </c>
      <c r="G62" s="157">
        <v>8</v>
      </c>
      <c r="H62" s="158"/>
      <c r="I62" s="159">
        <f>IF(H62="",G62,IF(G62&gt;=5,H62,MAX(G62,H62)))</f>
        <v>8</v>
      </c>
      <c r="J62" s="160">
        <v>7</v>
      </c>
      <c r="K62" s="160"/>
      <c r="L62" s="159">
        <f>IF(K62="",J62,IF(J62&gt;=5,K62,MAX(J62,K62)))</f>
        <v>7</v>
      </c>
      <c r="M62" s="206">
        <v>3</v>
      </c>
      <c r="N62" s="160"/>
      <c r="O62" s="159">
        <f>IF(N62="",M62,IF(M62&gt;=5,N62,MAX(M62,N62)))</f>
        <v>3</v>
      </c>
      <c r="P62" s="160">
        <v>0</v>
      </c>
      <c r="Q62" s="160"/>
      <c r="R62" s="159">
        <f>IF(Q62="",P62,IF(P62&gt;=5,Q62,MAX(P62,Q62)))</f>
        <v>0</v>
      </c>
      <c r="S62" s="161">
        <v>0</v>
      </c>
      <c r="T62" s="161"/>
      <c r="U62" s="159">
        <f>IF(T62="",S62,IF(S62&gt;=5,T62,MAX(S62,T62)))</f>
        <v>0</v>
      </c>
      <c r="V62" s="161">
        <v>2</v>
      </c>
      <c r="W62" s="161"/>
      <c r="X62" s="159">
        <f>IF(W62="",V62,IF(V62&gt;=5,W62,MAX(V62,W62)))</f>
        <v>2</v>
      </c>
      <c r="Y62" s="161">
        <v>1</v>
      </c>
      <c r="Z62" s="161"/>
      <c r="AA62" s="162">
        <f>IF(Z62="",Y62,IF(Y62&gt;=5,Z62,MAX(Y62,Z62)))</f>
        <v>1</v>
      </c>
      <c r="AB62" s="188">
        <f t="shared" si="8"/>
        <v>3.52</v>
      </c>
      <c r="AC62" s="89" t="str">
        <f>IF(AB62&gt;=9,"Xuất Sắc",IF(AB62&gt;=8,"Giỏi",IF(AB62&gt;=7,"Khá",IF(AB62&gt;=6,"TB.Khá",IF(AB62&gt;=5,"Trung Bình",IF(AB62&gt;=4,"Yếu","Kém"))))))</f>
        <v>Kém</v>
      </c>
    </row>
    <row r="63" spans="1:25" ht="18.75" thickTop="1">
      <c r="A63" s="52"/>
      <c r="B63" s="187">
        <v>409170034</v>
      </c>
      <c r="C63" s="185" t="s">
        <v>359</v>
      </c>
      <c r="D63" s="186" t="s">
        <v>360</v>
      </c>
      <c r="E63" s="187"/>
      <c r="G63" s="65">
        <v>0</v>
      </c>
      <c r="J63" s="65">
        <v>0</v>
      </c>
      <c r="M63" s="207">
        <v>1</v>
      </c>
      <c r="P63" s="65">
        <v>0</v>
      </c>
      <c r="S63" s="65">
        <v>0</v>
      </c>
      <c r="V63" s="65">
        <v>0</v>
      </c>
      <c r="Y63" s="65">
        <v>0</v>
      </c>
    </row>
    <row r="64" spans="1:25" ht="18">
      <c r="A64" s="117"/>
      <c r="B64" s="181">
        <v>408170046</v>
      </c>
      <c r="C64" s="185" t="s">
        <v>361</v>
      </c>
      <c r="D64" s="186" t="s">
        <v>31</v>
      </c>
      <c r="E64" s="181"/>
      <c r="G64" s="65">
        <v>0</v>
      </c>
      <c r="J64" s="65">
        <v>0</v>
      </c>
      <c r="M64" s="207">
        <v>2</v>
      </c>
      <c r="P64" s="65">
        <v>0</v>
      </c>
      <c r="S64" s="65">
        <v>0</v>
      </c>
      <c r="V64" s="65">
        <v>0</v>
      </c>
      <c r="Y64" s="65">
        <v>0</v>
      </c>
    </row>
    <row r="75" spans="1:29" s="51" customFormat="1" ht="19.5" customHeight="1">
      <c r="A75" s="117">
        <v>19</v>
      </c>
      <c r="B75" s="126" t="s">
        <v>274</v>
      </c>
      <c r="C75" s="71" t="s">
        <v>118</v>
      </c>
      <c r="D75" s="72" t="s">
        <v>119</v>
      </c>
      <c r="E75" s="53" t="s">
        <v>120</v>
      </c>
      <c r="F75" s="54" t="s">
        <v>121</v>
      </c>
      <c r="G75" s="125"/>
      <c r="H75" s="125"/>
      <c r="I75" s="164">
        <f aca="true" t="shared" si="9" ref="I75:I84">IF(H75="",G75,IF(G75&gt;=5,H75,MAX(G75,H75)))</f>
        <v>0</v>
      </c>
      <c r="J75" s="122"/>
      <c r="K75" s="122"/>
      <c r="L75" s="164">
        <f aca="true" t="shared" si="10" ref="L75:L84">IF(K75="",J75,IF(J75&gt;=5,K75,MAX(J75,K75)))</f>
        <v>0</v>
      </c>
      <c r="M75" s="208"/>
      <c r="N75" s="122"/>
      <c r="O75" s="164">
        <f aca="true" t="shared" si="11" ref="O75:O84">IF(N75="",M75,IF(M75&gt;=5,N75,MAX(M75,N75)))</f>
        <v>0</v>
      </c>
      <c r="P75" s="122"/>
      <c r="Q75" s="122"/>
      <c r="R75" s="164">
        <f aca="true" t="shared" si="12" ref="R75:R84">IF(Q75="",P75,IF(P75&gt;=5,Q75,MAX(P75,Q75)))</f>
        <v>0</v>
      </c>
      <c r="S75" s="49"/>
      <c r="T75" s="49"/>
      <c r="U75" s="164">
        <f aca="true" t="shared" si="13" ref="U75:U84">IF(T75="",S75,IF(S75&gt;=5,T75,MAX(S75,T75)))</f>
        <v>0</v>
      </c>
      <c r="V75" s="49"/>
      <c r="W75" s="49"/>
      <c r="X75" s="164">
        <f aca="true" t="shared" si="14" ref="X75:X84">IF(W75="",V75,IF(V75&gt;=5,W75,MAX(V75,W75)))</f>
        <v>0</v>
      </c>
      <c r="Y75" s="49"/>
      <c r="Z75" s="49"/>
      <c r="AA75" s="164">
        <f aca="true" t="shared" si="15" ref="AA75:AA84">IF(Z75="",Y75,IF(Y75&gt;=5,Z75,MAX(Y75,Z75)))</f>
        <v>0</v>
      </c>
      <c r="AB75" s="81">
        <f aca="true" t="shared" si="16" ref="AB75:AB84">IF(J75="M",ROUND(SUMPRODUCT(M75:AA75,$M$2:$AA$2)/SUM($M$2:$AA$2),2),ROUND(SUMPRODUCT(J75:AA75,$J$2:$AA$2)/SUM($J$2:$AA$2),2))</f>
        <v>0</v>
      </c>
      <c r="AC75" s="50" t="str">
        <f aca="true" t="shared" si="17" ref="AC75:AC84">IF(AB75&gt;=9,"Xuất Sắc",IF(AB75&gt;=8,"Giỏi",IF(AB75&gt;=7,"Khá",IF(AB75&gt;=6,"TB.Khá",IF(AB75&gt;=5,"Trung Bình",IF(AB75&gt;=4,"Yếu","Kém"))))))</f>
        <v>Kém</v>
      </c>
    </row>
    <row r="76" spans="1:29" s="51" customFormat="1" ht="19.5" customHeight="1">
      <c r="A76" s="52">
        <v>21</v>
      </c>
      <c r="B76" s="126" t="s">
        <v>276</v>
      </c>
      <c r="C76" s="71" t="s">
        <v>125</v>
      </c>
      <c r="D76" s="72" t="s">
        <v>123</v>
      </c>
      <c r="E76" s="53" t="s">
        <v>72</v>
      </c>
      <c r="F76" s="54" t="s">
        <v>53</v>
      </c>
      <c r="G76" s="125"/>
      <c r="H76" s="125"/>
      <c r="I76" s="164">
        <f t="shared" si="9"/>
        <v>0</v>
      </c>
      <c r="J76" s="122"/>
      <c r="K76" s="122"/>
      <c r="L76" s="164">
        <f t="shared" si="10"/>
        <v>0</v>
      </c>
      <c r="M76" s="208"/>
      <c r="N76" s="122"/>
      <c r="O76" s="164">
        <f t="shared" si="11"/>
        <v>0</v>
      </c>
      <c r="P76" s="122"/>
      <c r="Q76" s="122"/>
      <c r="R76" s="164">
        <f t="shared" si="12"/>
        <v>0</v>
      </c>
      <c r="S76" s="49"/>
      <c r="T76" s="49"/>
      <c r="U76" s="164">
        <f t="shared" si="13"/>
        <v>0</v>
      </c>
      <c r="V76" s="49"/>
      <c r="W76" s="49"/>
      <c r="X76" s="164">
        <f t="shared" si="14"/>
        <v>0</v>
      </c>
      <c r="Y76" s="49"/>
      <c r="Z76" s="49"/>
      <c r="AA76" s="164">
        <f t="shared" si="15"/>
        <v>0</v>
      </c>
      <c r="AB76" s="81">
        <f t="shared" si="16"/>
        <v>0</v>
      </c>
      <c r="AC76" s="50" t="str">
        <f t="shared" si="17"/>
        <v>Kém</v>
      </c>
    </row>
    <row r="77" spans="1:29" s="51" customFormat="1" ht="19.5" customHeight="1">
      <c r="A77" s="117">
        <v>22</v>
      </c>
      <c r="B77" s="126" t="s">
        <v>277</v>
      </c>
      <c r="C77" s="71" t="s">
        <v>126</v>
      </c>
      <c r="D77" s="72" t="s">
        <v>49</v>
      </c>
      <c r="E77" s="53" t="s">
        <v>127</v>
      </c>
      <c r="F77" s="54"/>
      <c r="G77" s="125"/>
      <c r="H77" s="125"/>
      <c r="I77" s="164">
        <f t="shared" si="9"/>
        <v>0</v>
      </c>
      <c r="J77" s="122"/>
      <c r="K77" s="122"/>
      <c r="L77" s="164">
        <f t="shared" si="10"/>
        <v>0</v>
      </c>
      <c r="M77" s="208"/>
      <c r="N77" s="122"/>
      <c r="O77" s="164">
        <f t="shared" si="11"/>
        <v>0</v>
      </c>
      <c r="P77" s="122"/>
      <c r="Q77" s="122"/>
      <c r="R77" s="164">
        <f t="shared" si="12"/>
        <v>0</v>
      </c>
      <c r="S77" s="49"/>
      <c r="T77" s="49"/>
      <c r="U77" s="164">
        <f t="shared" si="13"/>
        <v>0</v>
      </c>
      <c r="V77" s="49"/>
      <c r="W77" s="49"/>
      <c r="X77" s="164">
        <f t="shared" si="14"/>
        <v>0</v>
      </c>
      <c r="Y77" s="49"/>
      <c r="Z77" s="49"/>
      <c r="AA77" s="164">
        <f t="shared" si="15"/>
        <v>0</v>
      </c>
      <c r="AB77" s="81">
        <f t="shared" si="16"/>
        <v>0</v>
      </c>
      <c r="AC77" s="50" t="str">
        <f t="shared" si="17"/>
        <v>Kém</v>
      </c>
    </row>
    <row r="78" spans="1:29" s="51" customFormat="1" ht="19.5" customHeight="1">
      <c r="A78" s="52">
        <v>33</v>
      </c>
      <c r="B78" s="126" t="s">
        <v>288</v>
      </c>
      <c r="C78" s="71" t="s">
        <v>155</v>
      </c>
      <c r="D78" s="72" t="s">
        <v>156</v>
      </c>
      <c r="E78" s="53" t="s">
        <v>157</v>
      </c>
      <c r="F78" s="54" t="s">
        <v>158</v>
      </c>
      <c r="G78" s="124"/>
      <c r="H78" s="124"/>
      <c r="I78" s="164">
        <f t="shared" si="9"/>
        <v>0</v>
      </c>
      <c r="J78" s="59"/>
      <c r="K78" s="59"/>
      <c r="L78" s="164">
        <f t="shared" si="10"/>
        <v>0</v>
      </c>
      <c r="M78" s="179"/>
      <c r="N78" s="59"/>
      <c r="O78" s="164">
        <f t="shared" si="11"/>
        <v>0</v>
      </c>
      <c r="P78" s="59"/>
      <c r="Q78" s="59"/>
      <c r="R78" s="164">
        <f t="shared" si="12"/>
        <v>0</v>
      </c>
      <c r="S78" s="49"/>
      <c r="T78" s="49"/>
      <c r="U78" s="164">
        <f t="shared" si="13"/>
        <v>0</v>
      </c>
      <c r="V78" s="49"/>
      <c r="W78" s="49"/>
      <c r="X78" s="164">
        <f t="shared" si="14"/>
        <v>0</v>
      </c>
      <c r="Y78" s="49"/>
      <c r="Z78" s="49"/>
      <c r="AA78" s="164">
        <f t="shared" si="15"/>
        <v>0</v>
      </c>
      <c r="AB78" s="81">
        <f t="shared" si="16"/>
        <v>0</v>
      </c>
      <c r="AC78" s="50" t="str">
        <f t="shared" si="17"/>
        <v>Kém</v>
      </c>
    </row>
    <row r="79" spans="1:29" s="51" customFormat="1" ht="19.5" customHeight="1">
      <c r="A79" s="52">
        <v>47</v>
      </c>
      <c r="B79" s="126" t="s">
        <v>302</v>
      </c>
      <c r="C79" s="71" t="s">
        <v>190</v>
      </c>
      <c r="D79" s="72" t="s">
        <v>188</v>
      </c>
      <c r="E79" s="53" t="s">
        <v>191</v>
      </c>
      <c r="F79" s="54" t="s">
        <v>69</v>
      </c>
      <c r="G79" s="124"/>
      <c r="H79" s="124"/>
      <c r="I79" s="164">
        <f t="shared" si="9"/>
        <v>0</v>
      </c>
      <c r="J79" s="59"/>
      <c r="K79" s="59"/>
      <c r="L79" s="164">
        <f t="shared" si="10"/>
        <v>0</v>
      </c>
      <c r="M79" s="179"/>
      <c r="N79" s="59"/>
      <c r="O79" s="164">
        <f t="shared" si="11"/>
        <v>0</v>
      </c>
      <c r="P79" s="59"/>
      <c r="Q79" s="59"/>
      <c r="R79" s="164">
        <f t="shared" si="12"/>
        <v>0</v>
      </c>
      <c r="S79" s="49"/>
      <c r="T79" s="49"/>
      <c r="U79" s="164">
        <f t="shared" si="13"/>
        <v>0</v>
      </c>
      <c r="V79" s="49"/>
      <c r="W79" s="49"/>
      <c r="X79" s="164">
        <f t="shared" si="14"/>
        <v>0</v>
      </c>
      <c r="Y79" s="49"/>
      <c r="Z79" s="49"/>
      <c r="AA79" s="164">
        <f t="shared" si="15"/>
        <v>0</v>
      </c>
      <c r="AB79" s="81">
        <f t="shared" si="16"/>
        <v>0</v>
      </c>
      <c r="AC79" s="50" t="str">
        <f t="shared" si="17"/>
        <v>Kém</v>
      </c>
    </row>
    <row r="80" spans="1:29" s="51" customFormat="1" ht="19.5" customHeight="1">
      <c r="A80" s="52">
        <v>50</v>
      </c>
      <c r="B80" s="126" t="s">
        <v>305</v>
      </c>
      <c r="C80" s="71" t="s">
        <v>196</v>
      </c>
      <c r="D80" s="72" t="s">
        <v>66</v>
      </c>
      <c r="E80" s="53" t="s">
        <v>197</v>
      </c>
      <c r="F80" s="54" t="s">
        <v>21</v>
      </c>
      <c r="G80" s="124"/>
      <c r="H80" s="124"/>
      <c r="I80" s="164">
        <f t="shared" si="9"/>
        <v>0</v>
      </c>
      <c r="J80" s="59"/>
      <c r="K80" s="59"/>
      <c r="L80" s="164">
        <f t="shared" si="10"/>
        <v>0</v>
      </c>
      <c r="M80" s="179"/>
      <c r="N80" s="59"/>
      <c r="O80" s="164">
        <f t="shared" si="11"/>
        <v>0</v>
      </c>
      <c r="P80" s="59"/>
      <c r="Q80" s="59"/>
      <c r="R80" s="164">
        <f t="shared" si="12"/>
        <v>0</v>
      </c>
      <c r="S80" s="49"/>
      <c r="T80" s="49"/>
      <c r="U80" s="164">
        <f t="shared" si="13"/>
        <v>0</v>
      </c>
      <c r="V80" s="49"/>
      <c r="W80" s="49"/>
      <c r="X80" s="164">
        <f t="shared" si="14"/>
        <v>0</v>
      </c>
      <c r="Y80" s="49"/>
      <c r="Z80" s="49"/>
      <c r="AA80" s="164">
        <f t="shared" si="15"/>
        <v>0</v>
      </c>
      <c r="AB80" s="81">
        <f t="shared" si="16"/>
        <v>0</v>
      </c>
      <c r="AC80" s="50" t="str">
        <f t="shared" si="17"/>
        <v>Kém</v>
      </c>
    </row>
    <row r="81" spans="1:29" s="51" customFormat="1" ht="19.5" customHeight="1">
      <c r="A81" s="52">
        <v>54</v>
      </c>
      <c r="B81" s="126" t="s">
        <v>309</v>
      </c>
      <c r="C81" s="71" t="s">
        <v>202</v>
      </c>
      <c r="D81" s="72" t="s">
        <v>203</v>
      </c>
      <c r="E81" s="53" t="s">
        <v>204</v>
      </c>
      <c r="F81" s="54" t="s">
        <v>3</v>
      </c>
      <c r="G81" s="124"/>
      <c r="H81" s="124"/>
      <c r="I81" s="164">
        <f t="shared" si="9"/>
        <v>0</v>
      </c>
      <c r="J81" s="59"/>
      <c r="K81" s="59"/>
      <c r="L81" s="164">
        <f t="shared" si="10"/>
        <v>0</v>
      </c>
      <c r="M81" s="179"/>
      <c r="N81" s="59"/>
      <c r="O81" s="164">
        <f t="shared" si="11"/>
        <v>0</v>
      </c>
      <c r="P81" s="59"/>
      <c r="Q81" s="59"/>
      <c r="R81" s="164">
        <f t="shared" si="12"/>
        <v>0</v>
      </c>
      <c r="S81" s="49"/>
      <c r="T81" s="49"/>
      <c r="U81" s="164">
        <f t="shared" si="13"/>
        <v>0</v>
      </c>
      <c r="V81" s="49"/>
      <c r="W81" s="49"/>
      <c r="X81" s="164">
        <f t="shared" si="14"/>
        <v>0</v>
      </c>
      <c r="Y81" s="49"/>
      <c r="Z81" s="49"/>
      <c r="AA81" s="164">
        <f t="shared" si="15"/>
        <v>0</v>
      </c>
      <c r="AB81" s="81">
        <f t="shared" si="16"/>
        <v>0</v>
      </c>
      <c r="AC81" s="50" t="str">
        <f t="shared" si="17"/>
        <v>Kém</v>
      </c>
    </row>
    <row r="82" spans="1:29" s="51" customFormat="1" ht="19.5" customHeight="1">
      <c r="A82" s="117">
        <v>58</v>
      </c>
      <c r="B82" s="126" t="s">
        <v>313</v>
      </c>
      <c r="C82" s="71" t="s">
        <v>211</v>
      </c>
      <c r="D82" s="72" t="s">
        <v>209</v>
      </c>
      <c r="E82" s="53" t="s">
        <v>212</v>
      </c>
      <c r="F82" s="54" t="s">
        <v>53</v>
      </c>
      <c r="G82" s="124"/>
      <c r="H82" s="124"/>
      <c r="I82" s="164">
        <f t="shared" si="9"/>
        <v>0</v>
      </c>
      <c r="J82" s="59"/>
      <c r="K82" s="59"/>
      <c r="L82" s="164">
        <f t="shared" si="10"/>
        <v>0</v>
      </c>
      <c r="M82" s="179"/>
      <c r="N82" s="59"/>
      <c r="O82" s="164">
        <f t="shared" si="11"/>
        <v>0</v>
      </c>
      <c r="P82" s="59"/>
      <c r="Q82" s="59"/>
      <c r="R82" s="164">
        <f t="shared" si="12"/>
        <v>0</v>
      </c>
      <c r="S82" s="49"/>
      <c r="T82" s="49"/>
      <c r="U82" s="164">
        <f t="shared" si="13"/>
        <v>0</v>
      </c>
      <c r="V82" s="49"/>
      <c r="W82" s="49"/>
      <c r="X82" s="164">
        <f t="shared" si="14"/>
        <v>0</v>
      </c>
      <c r="Y82" s="49"/>
      <c r="Z82" s="49"/>
      <c r="AA82" s="164">
        <f t="shared" si="15"/>
        <v>0</v>
      </c>
      <c r="AB82" s="81">
        <f t="shared" si="16"/>
        <v>0</v>
      </c>
      <c r="AC82" s="50" t="str">
        <f t="shared" si="17"/>
        <v>Kém</v>
      </c>
    </row>
    <row r="83" spans="1:29" s="51" customFormat="1" ht="19.5" customHeight="1">
      <c r="A83" s="52">
        <v>62</v>
      </c>
      <c r="B83" s="126" t="s">
        <v>317</v>
      </c>
      <c r="C83" s="71" t="s">
        <v>223</v>
      </c>
      <c r="D83" s="72" t="s">
        <v>31</v>
      </c>
      <c r="E83" s="53" t="s">
        <v>224</v>
      </c>
      <c r="F83" s="54"/>
      <c r="G83" s="124"/>
      <c r="H83" s="124"/>
      <c r="I83" s="164">
        <f t="shared" si="9"/>
        <v>0</v>
      </c>
      <c r="J83" s="59"/>
      <c r="K83" s="59"/>
      <c r="L83" s="164">
        <f t="shared" si="10"/>
        <v>0</v>
      </c>
      <c r="M83" s="179"/>
      <c r="N83" s="59"/>
      <c r="O83" s="164">
        <f t="shared" si="11"/>
        <v>0</v>
      </c>
      <c r="P83" s="59"/>
      <c r="Q83" s="59"/>
      <c r="R83" s="164">
        <f t="shared" si="12"/>
        <v>0</v>
      </c>
      <c r="S83" s="49"/>
      <c r="T83" s="49"/>
      <c r="U83" s="164">
        <f t="shared" si="13"/>
        <v>0</v>
      </c>
      <c r="V83" s="49"/>
      <c r="W83" s="49"/>
      <c r="X83" s="164">
        <f t="shared" si="14"/>
        <v>0</v>
      </c>
      <c r="Y83" s="49"/>
      <c r="Z83" s="49"/>
      <c r="AA83" s="164">
        <f t="shared" si="15"/>
        <v>0</v>
      </c>
      <c r="AB83" s="81">
        <f t="shared" si="16"/>
        <v>0</v>
      </c>
      <c r="AC83" s="50" t="str">
        <f t="shared" si="17"/>
        <v>Kém</v>
      </c>
    </row>
    <row r="84" spans="1:29" s="51" customFormat="1" ht="19.5" customHeight="1">
      <c r="A84" s="52">
        <v>66</v>
      </c>
      <c r="B84" s="126" t="s">
        <v>321</v>
      </c>
      <c r="C84" s="71" t="s">
        <v>232</v>
      </c>
      <c r="D84" s="72" t="s">
        <v>233</v>
      </c>
      <c r="E84" s="53" t="s">
        <v>197</v>
      </c>
      <c r="F84" s="54" t="s">
        <v>189</v>
      </c>
      <c r="G84" s="124"/>
      <c r="H84" s="124"/>
      <c r="I84" s="164">
        <f t="shared" si="9"/>
        <v>0</v>
      </c>
      <c r="J84" s="59"/>
      <c r="K84" s="59"/>
      <c r="L84" s="164">
        <f t="shared" si="10"/>
        <v>0</v>
      </c>
      <c r="M84" s="179"/>
      <c r="N84" s="59"/>
      <c r="O84" s="164">
        <f t="shared" si="11"/>
        <v>0</v>
      </c>
      <c r="P84" s="59"/>
      <c r="Q84" s="59"/>
      <c r="R84" s="164">
        <f t="shared" si="12"/>
        <v>0</v>
      </c>
      <c r="S84" s="49"/>
      <c r="T84" s="49"/>
      <c r="U84" s="164">
        <f t="shared" si="13"/>
        <v>0</v>
      </c>
      <c r="V84" s="49"/>
      <c r="W84" s="49"/>
      <c r="X84" s="164">
        <f t="shared" si="14"/>
        <v>0</v>
      </c>
      <c r="Y84" s="49"/>
      <c r="Z84" s="49"/>
      <c r="AA84" s="164">
        <f t="shared" si="15"/>
        <v>0</v>
      </c>
      <c r="AB84" s="81">
        <f t="shared" si="16"/>
        <v>0</v>
      </c>
      <c r="AC84" s="50" t="str">
        <f t="shared" si="17"/>
        <v>Kém</v>
      </c>
    </row>
  </sheetData>
  <sheetProtection/>
  <mergeCells count="1">
    <mergeCell ref="A2:F2"/>
  </mergeCells>
  <printOptions/>
  <pageMargins left="0.2" right="0.16" top="0.33" bottom="0.27" header="0.17" footer="0.22"/>
  <pageSetup horizontalDpi="300" verticalDpi="300" orientation="landscape" paperSize="8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6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I4" sqref="I4"/>
    </sheetView>
  </sheetViews>
  <sheetFormatPr defaultColWidth="8.796875" defaultRowHeight="15"/>
  <cols>
    <col min="1" max="1" width="3.59765625" style="41" customWidth="1"/>
    <col min="2" max="2" width="16" style="75" customWidth="1"/>
    <col min="3" max="3" width="6.5" style="75" customWidth="1"/>
    <col min="4" max="4" width="12.5" style="75" customWidth="1"/>
    <col min="5" max="5" width="9.5" style="62" customWidth="1"/>
    <col min="6" max="6" width="12.8984375" style="63" customWidth="1"/>
    <col min="7" max="7" width="4.8984375" style="64" customWidth="1"/>
    <col min="8" max="10" width="4.8984375" style="65" customWidth="1"/>
    <col min="11" max="11" width="4.8984375" style="173" customWidth="1"/>
    <col min="12" max="15" width="4.8984375" style="65" customWidth="1"/>
    <col min="16" max="16" width="4.8984375" style="177" customWidth="1"/>
    <col min="17" max="18" width="4.8984375" style="65" customWidth="1"/>
    <col min="19" max="19" width="5" style="65" customWidth="1"/>
    <col min="20" max="24" width="4.8984375" style="65" customWidth="1"/>
    <col min="25" max="25" width="5.69921875" style="189" customWidth="1"/>
    <col min="26" max="26" width="10.59765625" style="64" customWidth="1"/>
    <col min="27" max="16384" width="9" style="41" customWidth="1"/>
  </cols>
  <sheetData>
    <row r="1" spans="1:26" s="95" customFormat="1" ht="110.25" customHeight="1" thickTop="1">
      <c r="A1" s="34" t="s">
        <v>33</v>
      </c>
      <c r="B1" s="90" t="s">
        <v>35</v>
      </c>
      <c r="C1" s="91" t="s">
        <v>36</v>
      </c>
      <c r="D1" s="35" t="s">
        <v>34</v>
      </c>
      <c r="E1" s="35" t="s">
        <v>37</v>
      </c>
      <c r="F1" s="36" t="s">
        <v>38</v>
      </c>
      <c r="G1" s="92" t="s">
        <v>246</v>
      </c>
      <c r="H1" s="38" t="s">
        <v>247</v>
      </c>
      <c r="I1" s="38" t="s">
        <v>248</v>
      </c>
      <c r="J1" s="77" t="s">
        <v>249</v>
      </c>
      <c r="K1" s="169" t="s">
        <v>247</v>
      </c>
      <c r="L1" s="38" t="s">
        <v>248</v>
      </c>
      <c r="M1" s="77" t="s">
        <v>250</v>
      </c>
      <c r="N1" s="38" t="s">
        <v>247</v>
      </c>
      <c r="O1" s="38" t="s">
        <v>248</v>
      </c>
      <c r="P1" s="180" t="s">
        <v>251</v>
      </c>
      <c r="Q1" s="38" t="s">
        <v>247</v>
      </c>
      <c r="R1" s="38" t="s">
        <v>248</v>
      </c>
      <c r="S1" s="77" t="s">
        <v>252</v>
      </c>
      <c r="T1" s="38" t="s">
        <v>247</v>
      </c>
      <c r="U1" s="38" t="s">
        <v>248</v>
      </c>
      <c r="V1" s="109" t="s">
        <v>253</v>
      </c>
      <c r="W1" s="38" t="s">
        <v>247</v>
      </c>
      <c r="X1" s="38" t="s">
        <v>248</v>
      </c>
      <c r="Y1" s="93" t="s">
        <v>254</v>
      </c>
      <c r="Z1" s="94" t="s">
        <v>255</v>
      </c>
    </row>
    <row r="2" spans="1:26" ht="18.75" customHeight="1">
      <c r="A2" s="653" t="s">
        <v>39</v>
      </c>
      <c r="B2" s="654"/>
      <c r="C2" s="654"/>
      <c r="D2" s="654"/>
      <c r="E2" s="654"/>
      <c r="F2" s="654"/>
      <c r="G2" s="166">
        <v>0</v>
      </c>
      <c r="H2" s="167">
        <v>0</v>
      </c>
      <c r="I2" s="167">
        <v>5</v>
      </c>
      <c r="J2" s="167">
        <v>0</v>
      </c>
      <c r="K2" s="165">
        <v>0</v>
      </c>
      <c r="L2" s="167">
        <v>3</v>
      </c>
      <c r="M2" s="167">
        <v>0</v>
      </c>
      <c r="N2" s="167">
        <v>0</v>
      </c>
      <c r="O2" s="167">
        <v>4</v>
      </c>
      <c r="P2" s="174">
        <v>0</v>
      </c>
      <c r="Q2" s="167">
        <v>0</v>
      </c>
      <c r="R2" s="167">
        <v>4</v>
      </c>
      <c r="S2" s="167">
        <v>0</v>
      </c>
      <c r="T2" s="167">
        <v>0</v>
      </c>
      <c r="U2" s="167">
        <v>4</v>
      </c>
      <c r="V2" s="167">
        <v>0</v>
      </c>
      <c r="W2" s="167">
        <v>0</v>
      </c>
      <c r="X2" s="167">
        <v>0</v>
      </c>
      <c r="Y2" s="168"/>
      <c r="Z2" s="44"/>
    </row>
    <row r="3" spans="1:26" s="51" customFormat="1" ht="25.5" customHeight="1">
      <c r="A3" s="45">
        <v>1</v>
      </c>
      <c r="B3" s="69" t="s">
        <v>76</v>
      </c>
      <c r="C3" s="70" t="s">
        <v>40</v>
      </c>
      <c r="D3" s="46" t="s">
        <v>256</v>
      </c>
      <c r="E3" s="46" t="s">
        <v>71</v>
      </c>
      <c r="F3" s="47" t="s">
        <v>2</v>
      </c>
      <c r="G3" s="48">
        <v>4</v>
      </c>
      <c r="H3" s="48">
        <v>8</v>
      </c>
      <c r="I3" s="49">
        <f aca="true" t="shared" si="0" ref="I3:I29">IF(H3="",G3,IF(G3&gt;=5,H3,MAX(G3,H3)))</f>
        <v>8</v>
      </c>
      <c r="J3" s="48">
        <v>6</v>
      </c>
      <c r="K3" s="170"/>
      <c r="L3" s="49">
        <f aca="true" t="shared" si="1" ref="L3:L29">IF(K3="",J3,IF(J3&gt;=5,K3,MAX(J3,K3)))</f>
        <v>6</v>
      </c>
      <c r="M3" s="48">
        <v>7</v>
      </c>
      <c r="N3" s="48"/>
      <c r="O3" s="49">
        <f aca="true" t="shared" si="2" ref="O3:O29">IF(N3="",M3,IF(M3&gt;=5,N3,MAX(M3,N3)))</f>
        <v>7</v>
      </c>
      <c r="P3" s="175">
        <v>9</v>
      </c>
      <c r="Q3" s="48"/>
      <c r="R3" s="49">
        <f aca="true" t="shared" si="3" ref="R3:R29">IF(Q3="",P3,IF(P3&gt;=5,Q3,MAX(P3,Q3)))</f>
        <v>9</v>
      </c>
      <c r="S3" s="48">
        <v>5</v>
      </c>
      <c r="T3" s="48"/>
      <c r="U3" s="49">
        <f aca="true" t="shared" si="4" ref="U3:U55">IF(T3="",S3,IF(S3&gt;=5,T3,MAX(S3,T3)))</f>
        <v>5</v>
      </c>
      <c r="V3" s="48">
        <v>7</v>
      </c>
      <c r="W3" s="48"/>
      <c r="X3" s="49">
        <f aca="true" t="shared" si="5" ref="X3:X55">IF(W3="",V3,IF(V3&gt;=5,W3,MAX(V3,W3)))</f>
        <v>7</v>
      </c>
      <c r="Y3" s="188">
        <f>ROUND(SUMPRODUCT(G3:X3,$G$2:$X$2)/SUMIF($G3:$X3,"&lt;&gt;M",$G$2:$X$2),2)</f>
        <v>7.1</v>
      </c>
      <c r="Z3" s="50" t="str">
        <f>IF(Y3&gt;=9,"Xuất Sắc",IF(Y3&gt;=8,"Giỏi",IF(Y3&gt;=7,"Khá",IF(Y3&gt;=6,"TB.Khá",IF(Y3&gt;=5,"Trung Bình",IF(Y3&gt;=4,"Yếu","Kém"))))))</f>
        <v>Khá</v>
      </c>
    </row>
    <row r="4" spans="1:26" s="51" customFormat="1" ht="25.5" customHeight="1">
      <c r="A4" s="52">
        <v>2</v>
      </c>
      <c r="B4" s="71" t="s">
        <v>77</v>
      </c>
      <c r="C4" s="72" t="s">
        <v>40</v>
      </c>
      <c r="D4" s="53" t="s">
        <v>257</v>
      </c>
      <c r="E4" s="53" t="s">
        <v>78</v>
      </c>
      <c r="F4" s="54" t="s">
        <v>79</v>
      </c>
      <c r="G4" s="55">
        <v>3</v>
      </c>
      <c r="H4" s="178">
        <v>7</v>
      </c>
      <c r="I4" s="49">
        <f t="shared" si="0"/>
        <v>7</v>
      </c>
      <c r="J4" s="56">
        <v>6</v>
      </c>
      <c r="K4" s="171"/>
      <c r="L4" s="49">
        <f t="shared" si="1"/>
        <v>6</v>
      </c>
      <c r="M4" s="56">
        <v>7</v>
      </c>
      <c r="N4" s="56"/>
      <c r="O4" s="49">
        <f t="shared" si="2"/>
        <v>7</v>
      </c>
      <c r="P4" s="176">
        <v>6</v>
      </c>
      <c r="Q4" s="56"/>
      <c r="R4" s="49">
        <f t="shared" si="3"/>
        <v>6</v>
      </c>
      <c r="S4" s="56">
        <v>6</v>
      </c>
      <c r="T4" s="56"/>
      <c r="U4" s="49">
        <f t="shared" si="4"/>
        <v>6</v>
      </c>
      <c r="V4" s="56">
        <v>8</v>
      </c>
      <c r="W4" s="56"/>
      <c r="X4" s="49">
        <f t="shared" si="5"/>
        <v>8</v>
      </c>
      <c r="Y4" s="188">
        <f aca="true" t="shared" si="6" ref="Y4:Y56">ROUND(SUMPRODUCT(G4:X4,$G$2:$X$2)/SUMIF($G4:$X4,"&lt;&gt;M",$G$2:$X$2),2)</f>
        <v>6.45</v>
      </c>
      <c r="Z4" s="50" t="str">
        <f aca="true" t="shared" si="7" ref="Z4:Z56">IF(Y4&gt;=9,"Xuất Sắc",IF(Y4&gt;=8,"Giỏi",IF(Y4&gt;=7,"Khá",IF(Y4&gt;=6,"TB.Khá",IF(Y4&gt;=5,"Trung Bình",IF(Y4&gt;=4,"Yếu","Kém"))))))</f>
        <v>TB.Khá</v>
      </c>
    </row>
    <row r="5" spans="1:26" s="51" customFormat="1" ht="25.5" customHeight="1">
      <c r="A5" s="52">
        <v>3</v>
      </c>
      <c r="B5" s="71" t="s">
        <v>80</v>
      </c>
      <c r="C5" s="72" t="s">
        <v>81</v>
      </c>
      <c r="D5" s="53" t="s">
        <v>258</v>
      </c>
      <c r="E5" s="53" t="s">
        <v>57</v>
      </c>
      <c r="F5" s="54" t="s">
        <v>82</v>
      </c>
      <c r="G5" s="57">
        <v>4</v>
      </c>
      <c r="H5" s="178">
        <v>7</v>
      </c>
      <c r="I5" s="49">
        <f t="shared" si="0"/>
        <v>7</v>
      </c>
      <c r="J5" s="56">
        <v>3</v>
      </c>
      <c r="K5" s="102">
        <v>5</v>
      </c>
      <c r="L5" s="49">
        <f t="shared" si="1"/>
        <v>5</v>
      </c>
      <c r="M5" s="56">
        <v>5</v>
      </c>
      <c r="N5" s="56"/>
      <c r="O5" s="49">
        <f t="shared" si="2"/>
        <v>5</v>
      </c>
      <c r="P5" s="176">
        <v>5</v>
      </c>
      <c r="Q5" s="56"/>
      <c r="R5" s="49">
        <f t="shared" si="3"/>
        <v>5</v>
      </c>
      <c r="S5" s="56">
        <v>5</v>
      </c>
      <c r="T5" s="56"/>
      <c r="U5" s="49">
        <f t="shared" si="4"/>
        <v>5</v>
      </c>
      <c r="V5" s="56">
        <v>8</v>
      </c>
      <c r="W5" s="56"/>
      <c r="X5" s="49">
        <f t="shared" si="5"/>
        <v>8</v>
      </c>
      <c r="Y5" s="188">
        <f t="shared" si="6"/>
        <v>5.5</v>
      </c>
      <c r="Z5" s="50" t="str">
        <f t="shared" si="7"/>
        <v>Trung Bình</v>
      </c>
    </row>
    <row r="6" spans="1:26" s="51" customFormat="1" ht="25.5" customHeight="1">
      <c r="A6" s="45">
        <v>4</v>
      </c>
      <c r="B6" s="71" t="s">
        <v>83</v>
      </c>
      <c r="C6" s="72" t="s">
        <v>81</v>
      </c>
      <c r="D6" s="53" t="s">
        <v>259</v>
      </c>
      <c r="E6" s="53" t="s">
        <v>55</v>
      </c>
      <c r="F6" s="54" t="s">
        <v>25</v>
      </c>
      <c r="G6" s="55">
        <v>4</v>
      </c>
      <c r="H6" s="56">
        <v>9</v>
      </c>
      <c r="I6" s="49">
        <f t="shared" si="0"/>
        <v>9</v>
      </c>
      <c r="J6" s="56">
        <v>5</v>
      </c>
      <c r="K6" s="171"/>
      <c r="L6" s="49">
        <f t="shared" si="1"/>
        <v>5</v>
      </c>
      <c r="M6" s="56">
        <v>6</v>
      </c>
      <c r="N6" s="56"/>
      <c r="O6" s="49">
        <f t="shared" si="2"/>
        <v>6</v>
      </c>
      <c r="P6" s="176">
        <v>9</v>
      </c>
      <c r="Q6" s="56"/>
      <c r="R6" s="49">
        <f t="shared" si="3"/>
        <v>9</v>
      </c>
      <c r="S6" s="56">
        <v>4</v>
      </c>
      <c r="T6" s="102">
        <v>6</v>
      </c>
      <c r="U6" s="49">
        <f t="shared" si="4"/>
        <v>6</v>
      </c>
      <c r="V6" s="56">
        <v>6</v>
      </c>
      <c r="W6" s="56"/>
      <c r="X6" s="49">
        <f t="shared" si="5"/>
        <v>6</v>
      </c>
      <c r="Y6" s="188">
        <f t="shared" si="6"/>
        <v>7.2</v>
      </c>
      <c r="Z6" s="50" t="str">
        <f t="shared" si="7"/>
        <v>Khá</v>
      </c>
    </row>
    <row r="7" spans="1:26" s="51" customFormat="1" ht="25.5" customHeight="1">
      <c r="A7" s="52">
        <v>5</v>
      </c>
      <c r="B7" s="71" t="s">
        <v>84</v>
      </c>
      <c r="C7" s="72" t="s">
        <v>44</v>
      </c>
      <c r="D7" s="53" t="s">
        <v>260</v>
      </c>
      <c r="E7" s="53" t="s">
        <v>85</v>
      </c>
      <c r="F7" s="54" t="s">
        <v>86</v>
      </c>
      <c r="G7" s="55">
        <v>4</v>
      </c>
      <c r="H7" s="56">
        <v>8</v>
      </c>
      <c r="I7" s="49">
        <f t="shared" si="0"/>
        <v>8</v>
      </c>
      <c r="J7" s="56">
        <v>6</v>
      </c>
      <c r="K7" s="171"/>
      <c r="L7" s="49">
        <f t="shared" si="1"/>
        <v>6</v>
      </c>
      <c r="M7" s="56">
        <v>7</v>
      </c>
      <c r="N7" s="56"/>
      <c r="O7" s="49">
        <f t="shared" si="2"/>
        <v>7</v>
      </c>
      <c r="P7" s="176">
        <v>10</v>
      </c>
      <c r="Q7" s="56"/>
      <c r="R7" s="49">
        <f t="shared" si="3"/>
        <v>10</v>
      </c>
      <c r="S7" s="56">
        <v>5</v>
      </c>
      <c r="T7" s="56"/>
      <c r="U7" s="49">
        <f t="shared" si="4"/>
        <v>5</v>
      </c>
      <c r="V7" s="56">
        <v>8</v>
      </c>
      <c r="W7" s="56"/>
      <c r="X7" s="49">
        <f t="shared" si="5"/>
        <v>8</v>
      </c>
      <c r="Y7" s="188">
        <f t="shared" si="6"/>
        <v>7.3</v>
      </c>
      <c r="Z7" s="50" t="str">
        <f t="shared" si="7"/>
        <v>Khá</v>
      </c>
    </row>
    <row r="8" spans="1:26" s="51" customFormat="1" ht="25.5" customHeight="1">
      <c r="A8" s="52">
        <v>6</v>
      </c>
      <c r="B8" s="71" t="s">
        <v>87</v>
      </c>
      <c r="C8" s="72" t="s">
        <v>88</v>
      </c>
      <c r="D8" s="53" t="s">
        <v>261</v>
      </c>
      <c r="E8" s="53" t="s">
        <v>61</v>
      </c>
      <c r="F8" s="54" t="s">
        <v>89</v>
      </c>
      <c r="G8" s="55">
        <v>4</v>
      </c>
      <c r="H8" s="56">
        <v>9</v>
      </c>
      <c r="I8" s="49">
        <f t="shared" si="0"/>
        <v>9</v>
      </c>
      <c r="J8" s="56">
        <v>6</v>
      </c>
      <c r="K8" s="171"/>
      <c r="L8" s="49">
        <f t="shared" si="1"/>
        <v>6</v>
      </c>
      <c r="M8" s="56">
        <v>5</v>
      </c>
      <c r="N8" s="56"/>
      <c r="O8" s="49">
        <f t="shared" si="2"/>
        <v>5</v>
      </c>
      <c r="P8" s="176">
        <v>0</v>
      </c>
      <c r="Q8" s="56">
        <v>4</v>
      </c>
      <c r="R8" s="49">
        <f t="shared" si="3"/>
        <v>4</v>
      </c>
      <c r="S8" s="56">
        <v>0</v>
      </c>
      <c r="T8" s="56">
        <v>5</v>
      </c>
      <c r="U8" s="49">
        <f t="shared" si="4"/>
        <v>5</v>
      </c>
      <c r="V8" s="56">
        <v>8</v>
      </c>
      <c r="W8" s="56"/>
      <c r="X8" s="49">
        <f t="shared" si="5"/>
        <v>8</v>
      </c>
      <c r="Y8" s="188">
        <f t="shared" si="6"/>
        <v>5.95</v>
      </c>
      <c r="Z8" s="50" t="str">
        <f t="shared" si="7"/>
        <v>Trung Bình</v>
      </c>
    </row>
    <row r="9" spans="1:26" s="51" customFormat="1" ht="25.5" customHeight="1">
      <c r="A9" s="45">
        <v>7</v>
      </c>
      <c r="B9" s="71" t="s">
        <v>93</v>
      </c>
      <c r="C9" s="72" t="s">
        <v>94</v>
      </c>
      <c r="D9" s="53" t="s">
        <v>263</v>
      </c>
      <c r="E9" s="53" t="s">
        <v>95</v>
      </c>
      <c r="F9" s="54" t="s">
        <v>3</v>
      </c>
      <c r="G9" s="55">
        <v>4</v>
      </c>
      <c r="H9" s="56">
        <v>7</v>
      </c>
      <c r="I9" s="49">
        <f t="shared" si="0"/>
        <v>7</v>
      </c>
      <c r="J9" s="56">
        <v>5</v>
      </c>
      <c r="K9" s="171"/>
      <c r="L9" s="49">
        <f t="shared" si="1"/>
        <v>5</v>
      </c>
      <c r="M9" s="56">
        <v>8</v>
      </c>
      <c r="N9" s="56"/>
      <c r="O9" s="49">
        <f t="shared" si="2"/>
        <v>8</v>
      </c>
      <c r="P9" s="176">
        <v>10</v>
      </c>
      <c r="Q9" s="56"/>
      <c r="R9" s="49">
        <f t="shared" si="3"/>
        <v>10</v>
      </c>
      <c r="S9" s="56">
        <v>5</v>
      </c>
      <c r="T9" s="56"/>
      <c r="U9" s="49">
        <f t="shared" si="4"/>
        <v>5</v>
      </c>
      <c r="V9" s="56">
        <v>8</v>
      </c>
      <c r="W9" s="56"/>
      <c r="X9" s="49">
        <f t="shared" si="5"/>
        <v>8</v>
      </c>
      <c r="Y9" s="188">
        <f t="shared" si="6"/>
        <v>7.1</v>
      </c>
      <c r="Z9" s="50" t="str">
        <f t="shared" si="7"/>
        <v>Khá</v>
      </c>
    </row>
    <row r="10" spans="1:26" s="51" customFormat="1" ht="25.5" customHeight="1">
      <c r="A10" s="52">
        <v>8</v>
      </c>
      <c r="B10" s="71" t="s">
        <v>96</v>
      </c>
      <c r="C10" s="72" t="s">
        <v>97</v>
      </c>
      <c r="D10" s="53" t="s">
        <v>264</v>
      </c>
      <c r="E10" s="53" t="s">
        <v>98</v>
      </c>
      <c r="F10" s="54" t="s">
        <v>99</v>
      </c>
      <c r="G10" s="55">
        <v>4</v>
      </c>
      <c r="H10" s="56">
        <v>8</v>
      </c>
      <c r="I10" s="49">
        <f t="shared" si="0"/>
        <v>8</v>
      </c>
      <c r="J10" s="56">
        <v>6</v>
      </c>
      <c r="K10" s="171"/>
      <c r="L10" s="49">
        <f t="shared" si="1"/>
        <v>6</v>
      </c>
      <c r="M10" s="56">
        <v>4</v>
      </c>
      <c r="N10" s="56">
        <v>6</v>
      </c>
      <c r="O10" s="49">
        <f t="shared" si="2"/>
        <v>6</v>
      </c>
      <c r="P10" s="176">
        <v>10</v>
      </c>
      <c r="Q10" s="56"/>
      <c r="R10" s="49">
        <f t="shared" si="3"/>
        <v>10</v>
      </c>
      <c r="S10" s="56">
        <v>5</v>
      </c>
      <c r="T10" s="56"/>
      <c r="U10" s="49">
        <f t="shared" si="4"/>
        <v>5</v>
      </c>
      <c r="V10" s="56">
        <v>8</v>
      </c>
      <c r="W10" s="56"/>
      <c r="X10" s="49">
        <f t="shared" si="5"/>
        <v>8</v>
      </c>
      <c r="Y10" s="188">
        <f t="shared" si="6"/>
        <v>7.1</v>
      </c>
      <c r="Z10" s="50" t="str">
        <f t="shared" si="7"/>
        <v>Khá</v>
      </c>
    </row>
    <row r="11" spans="1:26" s="51" customFormat="1" ht="25.5" customHeight="1">
      <c r="A11" s="52">
        <v>9</v>
      </c>
      <c r="B11" s="71" t="s">
        <v>83</v>
      </c>
      <c r="C11" s="72" t="s">
        <v>100</v>
      </c>
      <c r="D11" s="53" t="s">
        <v>265</v>
      </c>
      <c r="E11" s="53" t="s">
        <v>101</v>
      </c>
      <c r="F11" s="54" t="s">
        <v>86</v>
      </c>
      <c r="G11" s="55">
        <v>0</v>
      </c>
      <c r="H11" s="56">
        <v>10</v>
      </c>
      <c r="I11" s="49">
        <f t="shared" si="0"/>
        <v>10</v>
      </c>
      <c r="J11" s="56">
        <v>0</v>
      </c>
      <c r="K11" s="171">
        <v>5</v>
      </c>
      <c r="L11" s="49">
        <f t="shared" si="1"/>
        <v>5</v>
      </c>
      <c r="M11" s="56">
        <v>0</v>
      </c>
      <c r="N11" s="56">
        <v>5</v>
      </c>
      <c r="O11" s="49">
        <f t="shared" si="2"/>
        <v>5</v>
      </c>
      <c r="P11" s="176">
        <v>0</v>
      </c>
      <c r="Q11" s="56">
        <v>3</v>
      </c>
      <c r="R11" s="49">
        <f t="shared" si="3"/>
        <v>3</v>
      </c>
      <c r="S11" s="56">
        <v>0</v>
      </c>
      <c r="T11" s="56">
        <v>6</v>
      </c>
      <c r="U11" s="49">
        <f t="shared" si="4"/>
        <v>6</v>
      </c>
      <c r="V11" s="56">
        <v>0</v>
      </c>
      <c r="W11" s="56">
        <v>5</v>
      </c>
      <c r="X11" s="49">
        <f t="shared" si="5"/>
        <v>5</v>
      </c>
      <c r="Y11" s="188">
        <f t="shared" si="6"/>
        <v>6.05</v>
      </c>
      <c r="Z11" s="50" t="str">
        <f t="shared" si="7"/>
        <v>TB.Khá</v>
      </c>
    </row>
    <row r="12" spans="1:26" s="51" customFormat="1" ht="25.5" customHeight="1">
      <c r="A12" s="45">
        <v>10</v>
      </c>
      <c r="B12" s="71" t="s">
        <v>102</v>
      </c>
      <c r="C12" s="72" t="s">
        <v>100</v>
      </c>
      <c r="D12" s="53" t="s">
        <v>266</v>
      </c>
      <c r="E12" s="53" t="s">
        <v>103</v>
      </c>
      <c r="F12" s="54" t="s">
        <v>53</v>
      </c>
      <c r="G12" s="55">
        <v>4</v>
      </c>
      <c r="H12" s="56">
        <v>8</v>
      </c>
      <c r="I12" s="49">
        <f t="shared" si="0"/>
        <v>8</v>
      </c>
      <c r="J12" s="56">
        <v>5</v>
      </c>
      <c r="K12" s="171"/>
      <c r="L12" s="49">
        <f t="shared" si="1"/>
        <v>5</v>
      </c>
      <c r="M12" s="56">
        <v>5</v>
      </c>
      <c r="N12" s="56"/>
      <c r="O12" s="49">
        <f t="shared" si="2"/>
        <v>5</v>
      </c>
      <c r="P12" s="176">
        <v>6</v>
      </c>
      <c r="Q12" s="56"/>
      <c r="R12" s="49">
        <f t="shared" si="3"/>
        <v>6</v>
      </c>
      <c r="S12" s="56">
        <v>6</v>
      </c>
      <c r="T12" s="56"/>
      <c r="U12" s="49">
        <f t="shared" si="4"/>
        <v>6</v>
      </c>
      <c r="V12" s="56">
        <v>8</v>
      </c>
      <c r="W12" s="56"/>
      <c r="X12" s="49">
        <f t="shared" si="5"/>
        <v>8</v>
      </c>
      <c r="Y12" s="188">
        <f t="shared" si="6"/>
        <v>6.15</v>
      </c>
      <c r="Z12" s="50" t="str">
        <f t="shared" si="7"/>
        <v>TB.Khá</v>
      </c>
    </row>
    <row r="13" spans="1:26" s="51" customFormat="1" ht="25.5" customHeight="1">
      <c r="A13" s="52">
        <v>11</v>
      </c>
      <c r="B13" s="71" t="s">
        <v>104</v>
      </c>
      <c r="C13" s="72" t="s">
        <v>105</v>
      </c>
      <c r="D13" s="53" t="s">
        <v>267</v>
      </c>
      <c r="E13" s="53" t="s">
        <v>106</v>
      </c>
      <c r="F13" s="54" t="s">
        <v>41</v>
      </c>
      <c r="G13" s="55">
        <v>4</v>
      </c>
      <c r="H13" s="56">
        <v>9</v>
      </c>
      <c r="I13" s="49">
        <f t="shared" si="0"/>
        <v>9</v>
      </c>
      <c r="J13" s="56">
        <v>6</v>
      </c>
      <c r="K13" s="171"/>
      <c r="L13" s="49">
        <f t="shared" si="1"/>
        <v>6</v>
      </c>
      <c r="M13" s="56">
        <v>6</v>
      </c>
      <c r="N13" s="56"/>
      <c r="O13" s="49">
        <f t="shared" si="2"/>
        <v>6</v>
      </c>
      <c r="P13" s="176">
        <v>9</v>
      </c>
      <c r="Q13" s="56"/>
      <c r="R13" s="49">
        <f t="shared" si="3"/>
        <v>9</v>
      </c>
      <c r="S13" s="56">
        <v>8</v>
      </c>
      <c r="T13" s="56"/>
      <c r="U13" s="49">
        <f t="shared" si="4"/>
        <v>8</v>
      </c>
      <c r="V13" s="56">
        <v>7</v>
      </c>
      <c r="W13" s="56"/>
      <c r="X13" s="49">
        <f t="shared" si="5"/>
        <v>7</v>
      </c>
      <c r="Y13" s="188">
        <f t="shared" si="6"/>
        <v>7.75</v>
      </c>
      <c r="Z13" s="50" t="str">
        <f t="shared" si="7"/>
        <v>Khá</v>
      </c>
    </row>
    <row r="14" spans="1:26" s="51" customFormat="1" ht="25.5" customHeight="1">
      <c r="A14" s="52">
        <v>12</v>
      </c>
      <c r="B14" s="71" t="s">
        <v>107</v>
      </c>
      <c r="C14" s="72" t="s">
        <v>46</v>
      </c>
      <c r="D14" s="53" t="s">
        <v>268</v>
      </c>
      <c r="E14" s="53" t="s">
        <v>108</v>
      </c>
      <c r="F14" s="54" t="s">
        <v>21</v>
      </c>
      <c r="G14" s="55">
        <v>5</v>
      </c>
      <c r="H14" s="56"/>
      <c r="I14" s="49">
        <f t="shared" si="0"/>
        <v>5</v>
      </c>
      <c r="J14" s="56">
        <v>7</v>
      </c>
      <c r="K14" s="171"/>
      <c r="L14" s="49">
        <f t="shared" si="1"/>
        <v>7</v>
      </c>
      <c r="M14" s="56">
        <v>6</v>
      </c>
      <c r="N14" s="56"/>
      <c r="O14" s="49">
        <f t="shared" si="2"/>
        <v>6</v>
      </c>
      <c r="P14" s="176">
        <v>6</v>
      </c>
      <c r="Q14" s="56"/>
      <c r="R14" s="49">
        <f t="shared" si="3"/>
        <v>6</v>
      </c>
      <c r="S14" s="56">
        <v>5</v>
      </c>
      <c r="T14" s="56"/>
      <c r="U14" s="49">
        <f t="shared" si="4"/>
        <v>5</v>
      </c>
      <c r="V14" s="56">
        <v>6</v>
      </c>
      <c r="W14" s="56"/>
      <c r="X14" s="49">
        <f t="shared" si="5"/>
        <v>6</v>
      </c>
      <c r="Y14" s="188">
        <f t="shared" si="6"/>
        <v>5.7</v>
      </c>
      <c r="Z14" s="50" t="str">
        <f t="shared" si="7"/>
        <v>Trung Bình</v>
      </c>
    </row>
    <row r="15" spans="1:26" s="51" customFormat="1" ht="25.5" customHeight="1">
      <c r="A15" s="45">
        <v>13</v>
      </c>
      <c r="B15" s="71" t="s">
        <v>47</v>
      </c>
      <c r="C15" s="72" t="s">
        <v>46</v>
      </c>
      <c r="D15" s="53" t="s">
        <v>269</v>
      </c>
      <c r="E15" s="53" t="s">
        <v>109</v>
      </c>
      <c r="F15" s="54" t="s">
        <v>58</v>
      </c>
      <c r="G15" s="55">
        <v>5</v>
      </c>
      <c r="H15" s="56"/>
      <c r="I15" s="49">
        <f t="shared" si="0"/>
        <v>5</v>
      </c>
      <c r="J15" s="56">
        <v>6</v>
      </c>
      <c r="K15" s="171"/>
      <c r="L15" s="49">
        <f t="shared" si="1"/>
        <v>6</v>
      </c>
      <c r="M15" s="56">
        <v>4</v>
      </c>
      <c r="N15" s="56">
        <v>5</v>
      </c>
      <c r="O15" s="49">
        <f t="shared" si="2"/>
        <v>5</v>
      </c>
      <c r="P15" s="176">
        <v>6</v>
      </c>
      <c r="Q15" s="56"/>
      <c r="R15" s="49">
        <f t="shared" si="3"/>
        <v>6</v>
      </c>
      <c r="S15" s="56">
        <v>3</v>
      </c>
      <c r="T15" s="56">
        <v>5</v>
      </c>
      <c r="U15" s="49">
        <f t="shared" si="4"/>
        <v>5</v>
      </c>
      <c r="V15" s="56">
        <v>6</v>
      </c>
      <c r="W15" s="56"/>
      <c r="X15" s="49">
        <f t="shared" si="5"/>
        <v>6</v>
      </c>
      <c r="Y15" s="188">
        <f t="shared" si="6"/>
        <v>5.35</v>
      </c>
      <c r="Z15" s="50" t="str">
        <f t="shared" si="7"/>
        <v>Trung Bình</v>
      </c>
    </row>
    <row r="16" spans="1:26" s="51" customFormat="1" ht="25.5" customHeight="1">
      <c r="A16" s="52">
        <v>14</v>
      </c>
      <c r="B16" s="71" t="s">
        <v>110</v>
      </c>
      <c r="C16" s="72" t="s">
        <v>111</v>
      </c>
      <c r="D16" s="53" t="s">
        <v>270</v>
      </c>
      <c r="E16" s="53" t="s">
        <v>112</v>
      </c>
      <c r="F16" s="54" t="s">
        <v>2</v>
      </c>
      <c r="G16" s="55">
        <v>4</v>
      </c>
      <c r="H16" s="56">
        <v>8</v>
      </c>
      <c r="I16" s="49">
        <f t="shared" si="0"/>
        <v>8</v>
      </c>
      <c r="J16" s="56">
        <v>5</v>
      </c>
      <c r="K16" s="171"/>
      <c r="L16" s="49">
        <f t="shared" si="1"/>
        <v>5</v>
      </c>
      <c r="M16" s="56">
        <v>5</v>
      </c>
      <c r="N16" s="56"/>
      <c r="O16" s="49">
        <f t="shared" si="2"/>
        <v>5</v>
      </c>
      <c r="P16" s="176">
        <v>5</v>
      </c>
      <c r="Q16" s="56"/>
      <c r="R16" s="49">
        <f t="shared" si="3"/>
        <v>5</v>
      </c>
      <c r="S16" s="56">
        <v>4</v>
      </c>
      <c r="T16" s="56">
        <v>6</v>
      </c>
      <c r="U16" s="49">
        <f t="shared" si="4"/>
        <v>6</v>
      </c>
      <c r="V16" s="56">
        <v>8</v>
      </c>
      <c r="W16" s="56"/>
      <c r="X16" s="49">
        <f t="shared" si="5"/>
        <v>8</v>
      </c>
      <c r="Y16" s="188">
        <f t="shared" si="6"/>
        <v>5.95</v>
      </c>
      <c r="Z16" s="50" t="str">
        <f t="shared" si="7"/>
        <v>Trung Bình</v>
      </c>
    </row>
    <row r="17" spans="1:26" s="51" customFormat="1" ht="25.5" customHeight="1">
      <c r="A17" s="52">
        <v>15</v>
      </c>
      <c r="B17" s="71" t="s">
        <v>104</v>
      </c>
      <c r="C17" s="72" t="s">
        <v>111</v>
      </c>
      <c r="D17" s="53" t="s">
        <v>272</v>
      </c>
      <c r="E17" s="53" t="s">
        <v>114</v>
      </c>
      <c r="F17" s="54" t="s">
        <v>67</v>
      </c>
      <c r="G17" s="55">
        <v>4</v>
      </c>
      <c r="H17" s="56">
        <v>8</v>
      </c>
      <c r="I17" s="49">
        <f t="shared" si="0"/>
        <v>8</v>
      </c>
      <c r="J17" s="56">
        <v>5</v>
      </c>
      <c r="K17" s="171"/>
      <c r="L17" s="49">
        <f t="shared" si="1"/>
        <v>5</v>
      </c>
      <c r="M17" s="56">
        <v>8</v>
      </c>
      <c r="N17" s="56"/>
      <c r="O17" s="49">
        <f t="shared" si="2"/>
        <v>8</v>
      </c>
      <c r="P17" s="176">
        <v>9</v>
      </c>
      <c r="Q17" s="56"/>
      <c r="R17" s="49">
        <f t="shared" si="3"/>
        <v>9</v>
      </c>
      <c r="S17" s="79">
        <v>6</v>
      </c>
      <c r="T17" s="56"/>
      <c r="U17" s="49">
        <f t="shared" si="4"/>
        <v>6</v>
      </c>
      <c r="V17" s="56">
        <v>8</v>
      </c>
      <c r="W17" s="56"/>
      <c r="X17" s="49">
        <f t="shared" si="5"/>
        <v>8</v>
      </c>
      <c r="Y17" s="188">
        <f t="shared" si="6"/>
        <v>7.35</v>
      </c>
      <c r="Z17" s="50" t="str">
        <f t="shared" si="7"/>
        <v>Khá</v>
      </c>
    </row>
    <row r="18" spans="1:26" s="51" customFormat="1" ht="25.5" customHeight="1">
      <c r="A18" s="45">
        <v>16</v>
      </c>
      <c r="B18" s="71" t="s">
        <v>115</v>
      </c>
      <c r="C18" s="72" t="s">
        <v>116</v>
      </c>
      <c r="D18" s="53" t="s">
        <v>273</v>
      </c>
      <c r="E18" s="53" t="s">
        <v>117</v>
      </c>
      <c r="F18" s="54" t="s">
        <v>5</v>
      </c>
      <c r="G18" s="55">
        <v>6</v>
      </c>
      <c r="H18" s="56"/>
      <c r="I18" s="49">
        <f t="shared" si="0"/>
        <v>6</v>
      </c>
      <c r="J18" s="56">
        <v>6</v>
      </c>
      <c r="K18" s="171"/>
      <c r="L18" s="49">
        <f t="shared" si="1"/>
        <v>6</v>
      </c>
      <c r="M18" s="56">
        <v>5</v>
      </c>
      <c r="N18" s="56"/>
      <c r="O18" s="49">
        <f t="shared" si="2"/>
        <v>5</v>
      </c>
      <c r="P18" s="176">
        <v>9</v>
      </c>
      <c r="Q18" s="56"/>
      <c r="R18" s="49">
        <f t="shared" si="3"/>
        <v>9</v>
      </c>
      <c r="S18" s="56">
        <v>5</v>
      </c>
      <c r="T18" s="56"/>
      <c r="U18" s="49">
        <f t="shared" si="4"/>
        <v>5</v>
      </c>
      <c r="V18" s="56">
        <v>6</v>
      </c>
      <c r="W18" s="56"/>
      <c r="X18" s="49">
        <f t="shared" si="5"/>
        <v>6</v>
      </c>
      <c r="Y18" s="188">
        <f t="shared" si="6"/>
        <v>6.2</v>
      </c>
      <c r="Z18" s="50" t="str">
        <f t="shared" si="7"/>
        <v>TB.Khá</v>
      </c>
    </row>
    <row r="19" spans="1:26" s="51" customFormat="1" ht="25.5" customHeight="1">
      <c r="A19" s="52">
        <v>17</v>
      </c>
      <c r="B19" s="71" t="s">
        <v>122</v>
      </c>
      <c r="C19" s="72" t="s">
        <v>123</v>
      </c>
      <c r="D19" s="53" t="s">
        <v>275</v>
      </c>
      <c r="E19" s="53" t="s">
        <v>124</v>
      </c>
      <c r="F19" s="54" t="s">
        <v>3</v>
      </c>
      <c r="G19" s="55">
        <v>5</v>
      </c>
      <c r="H19" s="56"/>
      <c r="I19" s="49">
        <f t="shared" si="0"/>
        <v>5</v>
      </c>
      <c r="J19" s="56">
        <v>6</v>
      </c>
      <c r="K19" s="171"/>
      <c r="L19" s="49">
        <f t="shared" si="1"/>
        <v>6</v>
      </c>
      <c r="M19" s="56">
        <v>7</v>
      </c>
      <c r="N19" s="56"/>
      <c r="O19" s="49">
        <f t="shared" si="2"/>
        <v>7</v>
      </c>
      <c r="P19" s="176">
        <v>6</v>
      </c>
      <c r="Q19" s="56"/>
      <c r="R19" s="49">
        <f t="shared" si="3"/>
        <v>6</v>
      </c>
      <c r="S19" s="56">
        <v>5</v>
      </c>
      <c r="T19" s="56"/>
      <c r="U19" s="49">
        <f t="shared" si="4"/>
        <v>5</v>
      </c>
      <c r="V19" s="56">
        <v>7</v>
      </c>
      <c r="W19" s="56"/>
      <c r="X19" s="49">
        <f t="shared" si="5"/>
        <v>7</v>
      </c>
      <c r="Y19" s="188">
        <f t="shared" si="6"/>
        <v>5.75</v>
      </c>
      <c r="Z19" s="50" t="str">
        <f t="shared" si="7"/>
        <v>Trung Bình</v>
      </c>
    </row>
    <row r="20" spans="1:26" s="51" customFormat="1" ht="25.5" customHeight="1">
      <c r="A20" s="52">
        <v>18</v>
      </c>
      <c r="B20" s="71" t="s">
        <v>128</v>
      </c>
      <c r="C20" s="72" t="s">
        <v>49</v>
      </c>
      <c r="D20" s="53" t="s">
        <v>278</v>
      </c>
      <c r="E20" s="53" t="s">
        <v>129</v>
      </c>
      <c r="F20" s="54" t="s">
        <v>86</v>
      </c>
      <c r="G20" s="55">
        <v>4</v>
      </c>
      <c r="H20" s="56">
        <v>9</v>
      </c>
      <c r="I20" s="49">
        <f t="shared" si="0"/>
        <v>9</v>
      </c>
      <c r="J20" s="56">
        <v>6</v>
      </c>
      <c r="K20" s="171"/>
      <c r="L20" s="49">
        <f t="shared" si="1"/>
        <v>6</v>
      </c>
      <c r="M20" s="56">
        <v>6</v>
      </c>
      <c r="N20" s="56"/>
      <c r="O20" s="49">
        <f t="shared" si="2"/>
        <v>6</v>
      </c>
      <c r="P20" s="176">
        <v>9</v>
      </c>
      <c r="Q20" s="56"/>
      <c r="R20" s="49">
        <f t="shared" si="3"/>
        <v>9</v>
      </c>
      <c r="S20" s="56">
        <v>6</v>
      </c>
      <c r="T20" s="56"/>
      <c r="U20" s="49">
        <f t="shared" si="4"/>
        <v>6</v>
      </c>
      <c r="V20" s="56">
        <v>7</v>
      </c>
      <c r="W20" s="56"/>
      <c r="X20" s="49">
        <f t="shared" si="5"/>
        <v>7</v>
      </c>
      <c r="Y20" s="188">
        <f t="shared" si="6"/>
        <v>7.35</v>
      </c>
      <c r="Z20" s="50" t="str">
        <f t="shared" si="7"/>
        <v>Khá</v>
      </c>
    </row>
    <row r="21" spans="1:26" s="51" customFormat="1" ht="25.5" customHeight="1">
      <c r="A21" s="45">
        <v>19</v>
      </c>
      <c r="B21" s="71" t="s">
        <v>130</v>
      </c>
      <c r="C21" s="72" t="s">
        <v>131</v>
      </c>
      <c r="D21" s="53" t="s">
        <v>279</v>
      </c>
      <c r="E21" s="53" t="s">
        <v>132</v>
      </c>
      <c r="F21" s="54" t="s">
        <v>22</v>
      </c>
      <c r="G21" s="55">
        <v>3</v>
      </c>
      <c r="H21" s="56">
        <v>7</v>
      </c>
      <c r="I21" s="49">
        <f t="shared" si="0"/>
        <v>7</v>
      </c>
      <c r="J21" s="56">
        <v>6</v>
      </c>
      <c r="K21" s="171"/>
      <c r="L21" s="49">
        <f t="shared" si="1"/>
        <v>6</v>
      </c>
      <c r="M21" s="56">
        <v>6</v>
      </c>
      <c r="N21" s="56"/>
      <c r="O21" s="49">
        <f t="shared" si="2"/>
        <v>6</v>
      </c>
      <c r="P21" s="176">
        <v>9</v>
      </c>
      <c r="Q21" s="56"/>
      <c r="R21" s="49">
        <f t="shared" si="3"/>
        <v>9</v>
      </c>
      <c r="S21" s="56">
        <v>5</v>
      </c>
      <c r="T21" s="56"/>
      <c r="U21" s="49">
        <f t="shared" si="4"/>
        <v>5</v>
      </c>
      <c r="V21" s="56">
        <v>8</v>
      </c>
      <c r="W21" s="56"/>
      <c r="X21" s="49">
        <f t="shared" si="5"/>
        <v>8</v>
      </c>
      <c r="Y21" s="188">
        <f t="shared" si="6"/>
        <v>6.65</v>
      </c>
      <c r="Z21" s="50" t="str">
        <f t="shared" si="7"/>
        <v>TB.Khá</v>
      </c>
    </row>
    <row r="22" spans="1:26" s="51" customFormat="1" ht="25.5" customHeight="1">
      <c r="A22" s="52">
        <v>20</v>
      </c>
      <c r="B22" s="71" t="s">
        <v>133</v>
      </c>
      <c r="C22" s="72" t="s">
        <v>134</v>
      </c>
      <c r="D22" s="53" t="s">
        <v>280</v>
      </c>
      <c r="E22" s="53" t="s">
        <v>135</v>
      </c>
      <c r="F22" s="54" t="s">
        <v>26</v>
      </c>
      <c r="G22" s="55">
        <v>4</v>
      </c>
      <c r="H22" s="56">
        <v>10</v>
      </c>
      <c r="I22" s="49">
        <f t="shared" si="0"/>
        <v>10</v>
      </c>
      <c r="J22" s="56">
        <v>5</v>
      </c>
      <c r="K22" s="171"/>
      <c r="L22" s="49">
        <f t="shared" si="1"/>
        <v>5</v>
      </c>
      <c r="M22" s="56">
        <v>6</v>
      </c>
      <c r="N22" s="56"/>
      <c r="O22" s="49">
        <f t="shared" si="2"/>
        <v>6</v>
      </c>
      <c r="P22" s="176">
        <v>3</v>
      </c>
      <c r="Q22" s="178">
        <v>6</v>
      </c>
      <c r="R22" s="49">
        <f t="shared" si="3"/>
        <v>6</v>
      </c>
      <c r="S22" s="56">
        <v>5</v>
      </c>
      <c r="T22" s="56"/>
      <c r="U22" s="49">
        <f t="shared" si="4"/>
        <v>5</v>
      </c>
      <c r="V22" s="56">
        <v>7</v>
      </c>
      <c r="W22" s="56"/>
      <c r="X22" s="49">
        <f t="shared" si="5"/>
        <v>7</v>
      </c>
      <c r="Y22" s="188">
        <f t="shared" si="6"/>
        <v>6.65</v>
      </c>
      <c r="Z22" s="50" t="str">
        <f t="shared" si="7"/>
        <v>TB.Khá</v>
      </c>
    </row>
    <row r="23" spans="1:26" s="51" customFormat="1" ht="25.5" customHeight="1">
      <c r="A23" s="52">
        <v>21</v>
      </c>
      <c r="B23" s="71" t="s">
        <v>136</v>
      </c>
      <c r="C23" s="72" t="s">
        <v>134</v>
      </c>
      <c r="D23" s="53" t="s">
        <v>281</v>
      </c>
      <c r="E23" s="53" t="s">
        <v>137</v>
      </c>
      <c r="F23" s="54" t="s">
        <v>2</v>
      </c>
      <c r="G23" s="55">
        <v>3</v>
      </c>
      <c r="H23" s="56">
        <v>10</v>
      </c>
      <c r="I23" s="49">
        <f t="shared" si="0"/>
        <v>10</v>
      </c>
      <c r="J23" s="56">
        <v>6</v>
      </c>
      <c r="K23" s="171"/>
      <c r="L23" s="49">
        <f t="shared" si="1"/>
        <v>6</v>
      </c>
      <c r="M23" s="56">
        <v>8</v>
      </c>
      <c r="N23" s="56"/>
      <c r="O23" s="49">
        <f t="shared" si="2"/>
        <v>8</v>
      </c>
      <c r="P23" s="176">
        <v>5</v>
      </c>
      <c r="Q23" s="56"/>
      <c r="R23" s="49">
        <f t="shared" si="3"/>
        <v>5</v>
      </c>
      <c r="S23" s="56">
        <v>8</v>
      </c>
      <c r="T23" s="56"/>
      <c r="U23" s="49">
        <f t="shared" si="4"/>
        <v>8</v>
      </c>
      <c r="V23" s="56">
        <v>7</v>
      </c>
      <c r="W23" s="56"/>
      <c r="X23" s="49">
        <f t="shared" si="5"/>
        <v>7</v>
      </c>
      <c r="Y23" s="188">
        <f t="shared" si="6"/>
        <v>7.6</v>
      </c>
      <c r="Z23" s="50" t="str">
        <f t="shared" si="7"/>
        <v>Khá</v>
      </c>
    </row>
    <row r="24" spans="1:26" s="51" customFormat="1" ht="25.5" customHeight="1">
      <c r="A24" s="45">
        <v>22</v>
      </c>
      <c r="B24" s="71" t="s">
        <v>138</v>
      </c>
      <c r="C24" s="72" t="s">
        <v>139</v>
      </c>
      <c r="D24" s="53" t="s">
        <v>282</v>
      </c>
      <c r="E24" s="53" t="s">
        <v>140</v>
      </c>
      <c r="F24" s="54" t="s">
        <v>20</v>
      </c>
      <c r="G24" s="55">
        <v>5</v>
      </c>
      <c r="H24" s="56"/>
      <c r="I24" s="49">
        <f t="shared" si="0"/>
        <v>5</v>
      </c>
      <c r="J24" s="56">
        <v>6</v>
      </c>
      <c r="K24" s="171"/>
      <c r="L24" s="49">
        <f t="shared" si="1"/>
        <v>6</v>
      </c>
      <c r="M24" s="56">
        <v>8</v>
      </c>
      <c r="N24" s="56"/>
      <c r="O24" s="49">
        <f t="shared" si="2"/>
        <v>8</v>
      </c>
      <c r="P24" s="176">
        <v>10</v>
      </c>
      <c r="Q24" s="56"/>
      <c r="R24" s="49">
        <f t="shared" si="3"/>
        <v>10</v>
      </c>
      <c r="S24" s="56">
        <v>7</v>
      </c>
      <c r="T24" s="56"/>
      <c r="U24" s="49">
        <f t="shared" si="4"/>
        <v>7</v>
      </c>
      <c r="V24" s="56">
        <v>8</v>
      </c>
      <c r="W24" s="56"/>
      <c r="X24" s="49">
        <f t="shared" si="5"/>
        <v>8</v>
      </c>
      <c r="Y24" s="188">
        <f t="shared" si="6"/>
        <v>7.15</v>
      </c>
      <c r="Z24" s="50" t="str">
        <f t="shared" si="7"/>
        <v>Khá</v>
      </c>
    </row>
    <row r="25" spans="1:26" s="51" customFormat="1" ht="25.5" customHeight="1">
      <c r="A25" s="52">
        <v>23</v>
      </c>
      <c r="B25" s="71" t="s">
        <v>141</v>
      </c>
      <c r="C25" s="72" t="s">
        <v>142</v>
      </c>
      <c r="D25" s="53" t="s">
        <v>283</v>
      </c>
      <c r="E25" s="53" t="s">
        <v>143</v>
      </c>
      <c r="F25" s="54" t="s">
        <v>144</v>
      </c>
      <c r="G25" s="55">
        <v>4</v>
      </c>
      <c r="H25" s="56">
        <v>10</v>
      </c>
      <c r="I25" s="49">
        <f t="shared" si="0"/>
        <v>10</v>
      </c>
      <c r="J25" s="56">
        <v>6</v>
      </c>
      <c r="K25" s="171"/>
      <c r="L25" s="49">
        <f t="shared" si="1"/>
        <v>6</v>
      </c>
      <c r="M25" s="56">
        <v>4</v>
      </c>
      <c r="N25" s="56">
        <v>6</v>
      </c>
      <c r="O25" s="49">
        <f t="shared" si="2"/>
        <v>6</v>
      </c>
      <c r="P25" s="176">
        <v>9</v>
      </c>
      <c r="Q25" s="56"/>
      <c r="R25" s="49">
        <f t="shared" si="3"/>
        <v>9</v>
      </c>
      <c r="S25" s="56">
        <v>5</v>
      </c>
      <c r="T25" s="56"/>
      <c r="U25" s="49">
        <f t="shared" si="4"/>
        <v>5</v>
      </c>
      <c r="V25" s="56">
        <v>7</v>
      </c>
      <c r="W25" s="56"/>
      <c r="X25" s="49">
        <f t="shared" si="5"/>
        <v>7</v>
      </c>
      <c r="Y25" s="188">
        <f t="shared" si="6"/>
        <v>7.4</v>
      </c>
      <c r="Z25" s="50" t="str">
        <f t="shared" si="7"/>
        <v>Khá</v>
      </c>
    </row>
    <row r="26" spans="1:26" s="51" customFormat="1" ht="25.5" customHeight="1">
      <c r="A26" s="52">
        <v>24</v>
      </c>
      <c r="B26" s="71" t="s">
        <v>125</v>
      </c>
      <c r="C26" s="72" t="s">
        <v>145</v>
      </c>
      <c r="D26" s="53" t="s">
        <v>284</v>
      </c>
      <c r="E26" s="53" t="s">
        <v>146</v>
      </c>
      <c r="F26" s="54" t="s">
        <v>16</v>
      </c>
      <c r="G26" s="55">
        <v>5</v>
      </c>
      <c r="H26" s="56"/>
      <c r="I26" s="49">
        <f t="shared" si="0"/>
        <v>5</v>
      </c>
      <c r="J26" s="56">
        <v>6</v>
      </c>
      <c r="K26" s="171"/>
      <c r="L26" s="49">
        <f t="shared" si="1"/>
        <v>6</v>
      </c>
      <c r="M26" s="56">
        <v>4</v>
      </c>
      <c r="N26" s="56">
        <v>5</v>
      </c>
      <c r="O26" s="49">
        <f t="shared" si="2"/>
        <v>5</v>
      </c>
      <c r="P26" s="176">
        <v>9</v>
      </c>
      <c r="Q26" s="56"/>
      <c r="R26" s="49">
        <f t="shared" si="3"/>
        <v>9</v>
      </c>
      <c r="S26" s="56">
        <v>5</v>
      </c>
      <c r="T26" s="56"/>
      <c r="U26" s="49">
        <f t="shared" si="4"/>
        <v>5</v>
      </c>
      <c r="V26" s="56">
        <v>8</v>
      </c>
      <c r="W26" s="56"/>
      <c r="X26" s="49">
        <f t="shared" si="5"/>
        <v>8</v>
      </c>
      <c r="Y26" s="188">
        <f t="shared" si="6"/>
        <v>5.95</v>
      </c>
      <c r="Z26" s="50" t="str">
        <f t="shared" si="7"/>
        <v>Trung Bình</v>
      </c>
    </row>
    <row r="27" spans="1:26" s="51" customFormat="1" ht="25.5" customHeight="1">
      <c r="A27" s="45">
        <v>25</v>
      </c>
      <c r="B27" s="71" t="s">
        <v>147</v>
      </c>
      <c r="C27" s="72" t="s">
        <v>148</v>
      </c>
      <c r="D27" s="53" t="s">
        <v>285</v>
      </c>
      <c r="E27" s="53" t="s">
        <v>149</v>
      </c>
      <c r="F27" s="54" t="s">
        <v>150</v>
      </c>
      <c r="G27" s="55">
        <v>4</v>
      </c>
      <c r="H27" s="56">
        <v>7</v>
      </c>
      <c r="I27" s="49">
        <f t="shared" si="0"/>
        <v>7</v>
      </c>
      <c r="J27" s="56">
        <v>6</v>
      </c>
      <c r="K27" s="171"/>
      <c r="L27" s="49">
        <f t="shared" si="1"/>
        <v>6</v>
      </c>
      <c r="M27" s="56">
        <v>6</v>
      </c>
      <c r="N27" s="56"/>
      <c r="O27" s="49">
        <f t="shared" si="2"/>
        <v>6</v>
      </c>
      <c r="P27" s="176">
        <v>9</v>
      </c>
      <c r="Q27" s="56"/>
      <c r="R27" s="49">
        <f t="shared" si="3"/>
        <v>9</v>
      </c>
      <c r="S27" s="56">
        <v>5</v>
      </c>
      <c r="T27" s="56"/>
      <c r="U27" s="49">
        <f t="shared" si="4"/>
        <v>5</v>
      </c>
      <c r="V27" s="56">
        <v>6</v>
      </c>
      <c r="W27" s="56"/>
      <c r="X27" s="49">
        <f t="shared" si="5"/>
        <v>6</v>
      </c>
      <c r="Y27" s="188">
        <f t="shared" si="6"/>
        <v>6.65</v>
      </c>
      <c r="Z27" s="50" t="str">
        <f t="shared" si="7"/>
        <v>TB.Khá</v>
      </c>
    </row>
    <row r="28" spans="1:26" s="51" customFormat="1" ht="25.5" customHeight="1">
      <c r="A28" s="52">
        <v>26</v>
      </c>
      <c r="B28" s="71" t="s">
        <v>151</v>
      </c>
      <c r="C28" s="72" t="s">
        <v>54</v>
      </c>
      <c r="D28" s="53" t="s">
        <v>286</v>
      </c>
      <c r="E28" s="53" t="s">
        <v>152</v>
      </c>
      <c r="F28" s="54" t="s">
        <v>20</v>
      </c>
      <c r="G28" s="58">
        <v>6</v>
      </c>
      <c r="H28" s="59"/>
      <c r="I28" s="49">
        <f t="shared" si="0"/>
        <v>6</v>
      </c>
      <c r="J28" s="59">
        <v>7</v>
      </c>
      <c r="K28" s="172"/>
      <c r="L28" s="49">
        <f t="shared" si="1"/>
        <v>7</v>
      </c>
      <c r="M28" s="59">
        <v>8</v>
      </c>
      <c r="N28" s="59"/>
      <c r="O28" s="49">
        <f t="shared" si="2"/>
        <v>8</v>
      </c>
      <c r="P28" s="124">
        <v>10</v>
      </c>
      <c r="Q28" s="59"/>
      <c r="R28" s="49">
        <f t="shared" si="3"/>
        <v>10</v>
      </c>
      <c r="S28" s="59">
        <v>6</v>
      </c>
      <c r="T28" s="59"/>
      <c r="U28" s="49">
        <f t="shared" si="4"/>
        <v>6</v>
      </c>
      <c r="V28" s="59">
        <v>6</v>
      </c>
      <c r="W28" s="59"/>
      <c r="X28" s="49">
        <f t="shared" si="5"/>
        <v>6</v>
      </c>
      <c r="Y28" s="188">
        <f t="shared" si="6"/>
        <v>7.35</v>
      </c>
      <c r="Z28" s="50" t="str">
        <f t="shared" si="7"/>
        <v>Khá</v>
      </c>
    </row>
    <row r="29" spans="1:26" s="51" customFormat="1" ht="25.5" customHeight="1">
      <c r="A29" s="52">
        <v>27</v>
      </c>
      <c r="B29" s="71" t="s">
        <v>153</v>
      </c>
      <c r="C29" s="72" t="s">
        <v>56</v>
      </c>
      <c r="D29" s="53" t="s">
        <v>287</v>
      </c>
      <c r="E29" s="53" t="s">
        <v>154</v>
      </c>
      <c r="F29" s="54" t="s">
        <v>2</v>
      </c>
      <c r="G29" s="58">
        <v>4</v>
      </c>
      <c r="H29" s="59">
        <v>9</v>
      </c>
      <c r="I29" s="49">
        <f t="shared" si="0"/>
        <v>9</v>
      </c>
      <c r="J29" s="59">
        <v>7</v>
      </c>
      <c r="K29" s="172"/>
      <c r="L29" s="49">
        <f t="shared" si="1"/>
        <v>7</v>
      </c>
      <c r="M29" s="59">
        <v>3</v>
      </c>
      <c r="N29" s="106">
        <v>5</v>
      </c>
      <c r="O29" s="49">
        <f t="shared" si="2"/>
        <v>5</v>
      </c>
      <c r="P29" s="124">
        <v>10</v>
      </c>
      <c r="Q29" s="59"/>
      <c r="R29" s="49">
        <f t="shared" si="3"/>
        <v>10</v>
      </c>
      <c r="S29" s="59">
        <v>7</v>
      </c>
      <c r="T29" s="59"/>
      <c r="U29" s="49">
        <f t="shared" si="4"/>
        <v>7</v>
      </c>
      <c r="V29" s="59">
        <v>5</v>
      </c>
      <c r="W29" s="59"/>
      <c r="X29" s="49">
        <f t="shared" si="5"/>
        <v>5</v>
      </c>
      <c r="Y29" s="188">
        <f t="shared" si="6"/>
        <v>7.7</v>
      </c>
      <c r="Z29" s="50" t="str">
        <f t="shared" si="7"/>
        <v>Khá</v>
      </c>
    </row>
    <row r="30" spans="1:26" s="51" customFormat="1" ht="25.5" customHeight="1">
      <c r="A30" s="45">
        <v>28</v>
      </c>
      <c r="B30" s="71" t="s">
        <v>159</v>
      </c>
      <c r="C30" s="72" t="s">
        <v>160</v>
      </c>
      <c r="D30" s="53" t="s">
        <v>289</v>
      </c>
      <c r="E30" s="53" t="s">
        <v>161</v>
      </c>
      <c r="F30" s="54" t="s">
        <v>50</v>
      </c>
      <c r="G30" s="76">
        <v>8</v>
      </c>
      <c r="H30" s="59"/>
      <c r="I30" s="49">
        <f aca="true" t="shared" si="8" ref="I30:I55">IF(H30="",G30,IF(G30&gt;=5,H30,MAX(G30,H30)))</f>
        <v>8</v>
      </c>
      <c r="J30" s="59">
        <v>6</v>
      </c>
      <c r="K30" s="172"/>
      <c r="L30" s="49">
        <f aca="true" t="shared" si="9" ref="L30:L55">IF(K30="",J30,IF(J30&gt;=5,K30,MAX(J30,K30)))</f>
        <v>6</v>
      </c>
      <c r="M30" s="59">
        <v>7</v>
      </c>
      <c r="N30" s="59"/>
      <c r="O30" s="49">
        <f aca="true" t="shared" si="10" ref="O30:O55">IF(N30="",M30,IF(M30&gt;=5,N30,MAX(M30,N30)))</f>
        <v>7</v>
      </c>
      <c r="P30" s="124">
        <v>3</v>
      </c>
      <c r="Q30" s="179">
        <v>6</v>
      </c>
      <c r="R30" s="49">
        <f aca="true" t="shared" si="11" ref="R30:R55">IF(Q30="",P30,IF(P30&gt;=5,Q30,MAX(P30,Q30)))</f>
        <v>6</v>
      </c>
      <c r="S30" s="80">
        <v>7</v>
      </c>
      <c r="T30" s="59"/>
      <c r="U30" s="49">
        <f t="shared" si="4"/>
        <v>7</v>
      </c>
      <c r="V30" s="59">
        <v>6</v>
      </c>
      <c r="W30" s="59"/>
      <c r="X30" s="49">
        <f t="shared" si="5"/>
        <v>6</v>
      </c>
      <c r="Y30" s="188">
        <f t="shared" si="6"/>
        <v>6.9</v>
      </c>
      <c r="Z30" s="50" t="str">
        <f t="shared" si="7"/>
        <v>TB.Khá</v>
      </c>
    </row>
    <row r="31" spans="1:26" s="51" customFormat="1" ht="25.5" customHeight="1">
      <c r="A31" s="52">
        <v>29</v>
      </c>
      <c r="B31" s="71" t="s">
        <v>162</v>
      </c>
      <c r="C31" s="72" t="s">
        <v>163</v>
      </c>
      <c r="D31" s="53" t="s">
        <v>290</v>
      </c>
      <c r="E31" s="53" t="s">
        <v>164</v>
      </c>
      <c r="F31" s="54" t="s">
        <v>62</v>
      </c>
      <c r="G31" s="58">
        <v>5</v>
      </c>
      <c r="H31" s="59"/>
      <c r="I31" s="49">
        <f t="shared" si="8"/>
        <v>5</v>
      </c>
      <c r="J31" s="59">
        <v>4</v>
      </c>
      <c r="K31" s="172">
        <v>5</v>
      </c>
      <c r="L31" s="49">
        <f t="shared" si="9"/>
        <v>5</v>
      </c>
      <c r="M31" s="59">
        <v>2</v>
      </c>
      <c r="N31" s="106">
        <v>5</v>
      </c>
      <c r="O31" s="49">
        <f t="shared" si="10"/>
        <v>5</v>
      </c>
      <c r="P31" s="124">
        <v>10</v>
      </c>
      <c r="Q31" s="59"/>
      <c r="R31" s="49">
        <f t="shared" si="11"/>
        <v>10</v>
      </c>
      <c r="S31" s="59">
        <v>5</v>
      </c>
      <c r="T31" s="59"/>
      <c r="U31" s="49">
        <f t="shared" si="4"/>
        <v>5</v>
      </c>
      <c r="V31" s="59">
        <v>7</v>
      </c>
      <c r="W31" s="59"/>
      <c r="X31" s="49">
        <f t="shared" si="5"/>
        <v>7</v>
      </c>
      <c r="Y31" s="188">
        <f t="shared" si="6"/>
        <v>6</v>
      </c>
      <c r="Z31" s="50" t="str">
        <f t="shared" si="7"/>
        <v>TB.Khá</v>
      </c>
    </row>
    <row r="32" spans="1:26" s="51" customFormat="1" ht="25.5" customHeight="1">
      <c r="A32" s="52">
        <v>30</v>
      </c>
      <c r="B32" s="71" t="s">
        <v>165</v>
      </c>
      <c r="C32" s="72" t="s">
        <v>60</v>
      </c>
      <c r="D32" s="53" t="s">
        <v>291</v>
      </c>
      <c r="E32" s="53" t="s">
        <v>166</v>
      </c>
      <c r="F32" s="54" t="s">
        <v>69</v>
      </c>
      <c r="G32" s="58">
        <v>4</v>
      </c>
      <c r="H32" s="59">
        <v>10</v>
      </c>
      <c r="I32" s="49">
        <f t="shared" si="8"/>
        <v>10</v>
      </c>
      <c r="J32" s="59">
        <v>6</v>
      </c>
      <c r="K32" s="172"/>
      <c r="L32" s="49">
        <f t="shared" si="9"/>
        <v>6</v>
      </c>
      <c r="M32" s="59">
        <v>7</v>
      </c>
      <c r="N32" s="59"/>
      <c r="O32" s="49">
        <f t="shared" si="10"/>
        <v>7</v>
      </c>
      <c r="P32" s="124">
        <v>9</v>
      </c>
      <c r="Q32" s="59"/>
      <c r="R32" s="49">
        <f t="shared" si="11"/>
        <v>9</v>
      </c>
      <c r="S32" s="59">
        <v>6</v>
      </c>
      <c r="T32" s="59"/>
      <c r="U32" s="49">
        <f t="shared" si="4"/>
        <v>6</v>
      </c>
      <c r="V32" s="59">
        <v>7</v>
      </c>
      <c r="W32" s="59"/>
      <c r="X32" s="49">
        <f t="shared" si="5"/>
        <v>7</v>
      </c>
      <c r="Y32" s="188">
        <f t="shared" si="6"/>
        <v>7.8</v>
      </c>
      <c r="Z32" s="50" t="str">
        <f t="shared" si="7"/>
        <v>Khá</v>
      </c>
    </row>
    <row r="33" spans="1:26" s="51" customFormat="1" ht="25.5" customHeight="1">
      <c r="A33" s="45">
        <v>31</v>
      </c>
      <c r="B33" s="71" t="s">
        <v>167</v>
      </c>
      <c r="C33" s="72" t="s">
        <v>60</v>
      </c>
      <c r="D33" s="53" t="s">
        <v>292</v>
      </c>
      <c r="E33" s="53" t="s">
        <v>168</v>
      </c>
      <c r="F33" s="54" t="s">
        <v>89</v>
      </c>
      <c r="G33" s="58">
        <v>3</v>
      </c>
      <c r="H33" s="59">
        <v>8</v>
      </c>
      <c r="I33" s="49">
        <f t="shared" si="8"/>
        <v>8</v>
      </c>
      <c r="J33" s="59">
        <v>6</v>
      </c>
      <c r="K33" s="172"/>
      <c r="L33" s="49">
        <f t="shared" si="9"/>
        <v>6</v>
      </c>
      <c r="M33" s="59">
        <v>4</v>
      </c>
      <c r="N33" s="106">
        <v>5</v>
      </c>
      <c r="O33" s="49">
        <f t="shared" si="10"/>
        <v>5</v>
      </c>
      <c r="P33" s="124">
        <v>8</v>
      </c>
      <c r="Q33" s="59"/>
      <c r="R33" s="49">
        <f t="shared" si="11"/>
        <v>8</v>
      </c>
      <c r="S33" s="59">
        <v>4</v>
      </c>
      <c r="T33" s="59">
        <v>5</v>
      </c>
      <c r="U33" s="49">
        <f t="shared" si="4"/>
        <v>5</v>
      </c>
      <c r="V33" s="59">
        <v>7</v>
      </c>
      <c r="W33" s="59"/>
      <c r="X33" s="49">
        <f t="shared" si="5"/>
        <v>7</v>
      </c>
      <c r="Y33" s="188">
        <f t="shared" si="6"/>
        <v>6.5</v>
      </c>
      <c r="Z33" s="50" t="str">
        <f t="shared" si="7"/>
        <v>TB.Khá</v>
      </c>
    </row>
    <row r="34" spans="1:26" s="51" customFormat="1" ht="25.5" customHeight="1">
      <c r="A34" s="52">
        <v>32</v>
      </c>
      <c r="B34" s="71" t="s">
        <v>169</v>
      </c>
      <c r="C34" s="72" t="s">
        <v>170</v>
      </c>
      <c r="D34" s="53" t="s">
        <v>293</v>
      </c>
      <c r="E34" s="53" t="s">
        <v>171</v>
      </c>
      <c r="F34" s="54" t="s">
        <v>53</v>
      </c>
      <c r="G34" s="58">
        <v>5</v>
      </c>
      <c r="H34" s="59"/>
      <c r="I34" s="49">
        <f t="shared" si="8"/>
        <v>5</v>
      </c>
      <c r="J34" s="59">
        <v>4</v>
      </c>
      <c r="K34" s="172">
        <v>5</v>
      </c>
      <c r="L34" s="49">
        <f t="shared" si="9"/>
        <v>5</v>
      </c>
      <c r="M34" s="59">
        <v>3</v>
      </c>
      <c r="N34" s="59">
        <v>6</v>
      </c>
      <c r="O34" s="49">
        <f t="shared" si="10"/>
        <v>6</v>
      </c>
      <c r="P34" s="124">
        <v>10</v>
      </c>
      <c r="Q34" s="59"/>
      <c r="R34" s="49">
        <f t="shared" si="11"/>
        <v>10</v>
      </c>
      <c r="S34" s="59">
        <v>3</v>
      </c>
      <c r="T34" s="59">
        <v>5</v>
      </c>
      <c r="U34" s="49">
        <f t="shared" si="4"/>
        <v>5</v>
      </c>
      <c r="V34" s="59">
        <v>6</v>
      </c>
      <c r="W34" s="59"/>
      <c r="X34" s="49">
        <f t="shared" si="5"/>
        <v>6</v>
      </c>
      <c r="Y34" s="188">
        <f t="shared" si="6"/>
        <v>6.2</v>
      </c>
      <c r="Z34" s="50" t="str">
        <f t="shared" si="7"/>
        <v>TB.Khá</v>
      </c>
    </row>
    <row r="35" spans="1:26" s="51" customFormat="1" ht="25.5" customHeight="1">
      <c r="A35" s="52">
        <v>33</v>
      </c>
      <c r="B35" s="71" t="s">
        <v>172</v>
      </c>
      <c r="C35" s="72" t="s">
        <v>173</v>
      </c>
      <c r="D35" s="53" t="s">
        <v>294</v>
      </c>
      <c r="E35" s="53" t="s">
        <v>174</v>
      </c>
      <c r="F35" s="54" t="s">
        <v>53</v>
      </c>
      <c r="G35" s="58">
        <v>6</v>
      </c>
      <c r="H35" s="59"/>
      <c r="I35" s="49">
        <f t="shared" si="8"/>
        <v>6</v>
      </c>
      <c r="J35" s="59">
        <v>5</v>
      </c>
      <c r="K35" s="172"/>
      <c r="L35" s="49">
        <f t="shared" si="9"/>
        <v>5</v>
      </c>
      <c r="M35" s="59">
        <v>7</v>
      </c>
      <c r="N35" s="59"/>
      <c r="O35" s="49">
        <f t="shared" si="10"/>
        <v>7</v>
      </c>
      <c r="P35" s="124">
        <v>6</v>
      </c>
      <c r="Q35" s="59"/>
      <c r="R35" s="49">
        <f t="shared" si="11"/>
        <v>6</v>
      </c>
      <c r="S35" s="59">
        <v>7</v>
      </c>
      <c r="T35" s="59"/>
      <c r="U35" s="49">
        <f t="shared" si="4"/>
        <v>7</v>
      </c>
      <c r="V35" s="59">
        <v>7</v>
      </c>
      <c r="W35" s="59"/>
      <c r="X35" s="49">
        <f t="shared" si="5"/>
        <v>7</v>
      </c>
      <c r="Y35" s="188">
        <f t="shared" si="6"/>
        <v>6.25</v>
      </c>
      <c r="Z35" s="50" t="str">
        <f t="shared" si="7"/>
        <v>TB.Khá</v>
      </c>
    </row>
    <row r="36" spans="1:26" s="51" customFormat="1" ht="25.5" customHeight="1">
      <c r="A36" s="45">
        <v>34</v>
      </c>
      <c r="B36" s="71" t="s">
        <v>175</v>
      </c>
      <c r="C36" s="72" t="s">
        <v>64</v>
      </c>
      <c r="D36" s="53" t="s">
        <v>295</v>
      </c>
      <c r="E36" s="53" t="s">
        <v>176</v>
      </c>
      <c r="F36" s="54" t="s">
        <v>5</v>
      </c>
      <c r="G36" s="58">
        <v>7</v>
      </c>
      <c r="H36" s="59"/>
      <c r="I36" s="49">
        <f t="shared" si="8"/>
        <v>7</v>
      </c>
      <c r="J36" s="59">
        <v>5</v>
      </c>
      <c r="K36" s="172"/>
      <c r="L36" s="49">
        <f t="shared" si="9"/>
        <v>5</v>
      </c>
      <c r="M36" s="59">
        <v>8</v>
      </c>
      <c r="N36" s="59"/>
      <c r="O36" s="49">
        <f t="shared" si="10"/>
        <v>8</v>
      </c>
      <c r="P36" s="124">
        <v>6</v>
      </c>
      <c r="Q36" s="59"/>
      <c r="R36" s="49">
        <f t="shared" si="11"/>
        <v>6</v>
      </c>
      <c r="S36" s="59">
        <v>6</v>
      </c>
      <c r="T36" s="59"/>
      <c r="U36" s="49">
        <f t="shared" si="4"/>
        <v>6</v>
      </c>
      <c r="V36" s="59">
        <v>6</v>
      </c>
      <c r="W36" s="59"/>
      <c r="X36" s="49">
        <f t="shared" si="5"/>
        <v>6</v>
      </c>
      <c r="Y36" s="188">
        <f t="shared" si="6"/>
        <v>6.5</v>
      </c>
      <c r="Z36" s="50" t="str">
        <f t="shared" si="7"/>
        <v>TB.Khá</v>
      </c>
    </row>
    <row r="37" spans="1:26" s="51" customFormat="1" ht="25.5" customHeight="1">
      <c r="A37" s="52">
        <v>35</v>
      </c>
      <c r="B37" s="71" t="s">
        <v>177</v>
      </c>
      <c r="C37" s="72" t="s">
        <v>65</v>
      </c>
      <c r="D37" s="53" t="s">
        <v>296</v>
      </c>
      <c r="E37" s="53" t="s">
        <v>178</v>
      </c>
      <c r="F37" s="54" t="s">
        <v>53</v>
      </c>
      <c r="G37" s="58">
        <v>7</v>
      </c>
      <c r="H37" s="59"/>
      <c r="I37" s="49">
        <f t="shared" si="8"/>
        <v>7</v>
      </c>
      <c r="J37" s="59">
        <v>4</v>
      </c>
      <c r="K37" s="172">
        <v>5</v>
      </c>
      <c r="L37" s="49">
        <f t="shared" si="9"/>
        <v>5</v>
      </c>
      <c r="M37" s="59">
        <v>7</v>
      </c>
      <c r="N37" s="59"/>
      <c r="O37" s="49">
        <f t="shared" si="10"/>
        <v>7</v>
      </c>
      <c r="P37" s="124">
        <v>9</v>
      </c>
      <c r="Q37" s="59"/>
      <c r="R37" s="49">
        <f t="shared" si="11"/>
        <v>9</v>
      </c>
      <c r="S37" s="59">
        <v>5</v>
      </c>
      <c r="T37" s="59"/>
      <c r="U37" s="49">
        <f t="shared" si="4"/>
        <v>5</v>
      </c>
      <c r="V37" s="59">
        <v>5</v>
      </c>
      <c r="W37" s="59"/>
      <c r="X37" s="49">
        <f t="shared" si="5"/>
        <v>5</v>
      </c>
      <c r="Y37" s="188">
        <f t="shared" si="6"/>
        <v>6.7</v>
      </c>
      <c r="Z37" s="50" t="str">
        <f t="shared" si="7"/>
        <v>TB.Khá</v>
      </c>
    </row>
    <row r="38" spans="1:26" s="51" customFormat="1" ht="25.5" customHeight="1">
      <c r="A38" s="52">
        <v>36</v>
      </c>
      <c r="B38" s="71" t="s">
        <v>179</v>
      </c>
      <c r="C38" s="72" t="s">
        <v>65</v>
      </c>
      <c r="D38" s="53" t="s">
        <v>297</v>
      </c>
      <c r="E38" s="53" t="s">
        <v>180</v>
      </c>
      <c r="F38" s="54" t="s">
        <v>5</v>
      </c>
      <c r="G38" s="58">
        <v>6</v>
      </c>
      <c r="H38" s="59"/>
      <c r="I38" s="49">
        <f t="shared" si="8"/>
        <v>6</v>
      </c>
      <c r="J38" s="59">
        <v>4</v>
      </c>
      <c r="K38" s="106">
        <v>6</v>
      </c>
      <c r="L38" s="49">
        <f t="shared" si="9"/>
        <v>6</v>
      </c>
      <c r="M38" s="59">
        <v>5</v>
      </c>
      <c r="N38" s="59"/>
      <c r="O38" s="49">
        <f t="shared" si="10"/>
        <v>5</v>
      </c>
      <c r="P38" s="124">
        <v>7</v>
      </c>
      <c r="Q38" s="59"/>
      <c r="R38" s="49">
        <f t="shared" si="11"/>
        <v>7</v>
      </c>
      <c r="S38" s="59">
        <v>5</v>
      </c>
      <c r="T38" s="59"/>
      <c r="U38" s="49">
        <f t="shared" si="4"/>
        <v>5</v>
      </c>
      <c r="V38" s="59">
        <v>7</v>
      </c>
      <c r="W38" s="59"/>
      <c r="X38" s="49">
        <f t="shared" si="5"/>
        <v>7</v>
      </c>
      <c r="Y38" s="188">
        <f t="shared" si="6"/>
        <v>5.8</v>
      </c>
      <c r="Z38" s="50" t="str">
        <f t="shared" si="7"/>
        <v>Trung Bình</v>
      </c>
    </row>
    <row r="39" spans="1:26" s="51" customFormat="1" ht="25.5" customHeight="1">
      <c r="A39" s="45">
        <v>37</v>
      </c>
      <c r="B39" s="71" t="s">
        <v>181</v>
      </c>
      <c r="C39" s="72" t="s">
        <v>182</v>
      </c>
      <c r="D39" s="53" t="s">
        <v>298</v>
      </c>
      <c r="E39" s="53" t="s">
        <v>183</v>
      </c>
      <c r="F39" s="54" t="s">
        <v>22</v>
      </c>
      <c r="G39" s="58">
        <v>7</v>
      </c>
      <c r="H39" s="59"/>
      <c r="I39" s="49">
        <f t="shared" si="8"/>
        <v>7</v>
      </c>
      <c r="J39" s="59">
        <v>7</v>
      </c>
      <c r="K39" s="172"/>
      <c r="L39" s="49">
        <f t="shared" si="9"/>
        <v>7</v>
      </c>
      <c r="M39" s="59">
        <v>7</v>
      </c>
      <c r="N39" s="59"/>
      <c r="O39" s="49">
        <f t="shared" si="10"/>
        <v>7</v>
      </c>
      <c r="P39" s="124">
        <v>9</v>
      </c>
      <c r="Q39" s="59"/>
      <c r="R39" s="49">
        <f t="shared" si="11"/>
        <v>9</v>
      </c>
      <c r="S39" s="59">
        <v>6</v>
      </c>
      <c r="T39" s="59"/>
      <c r="U39" s="49">
        <f t="shared" si="4"/>
        <v>6</v>
      </c>
      <c r="V39" s="59">
        <v>7</v>
      </c>
      <c r="W39" s="59"/>
      <c r="X39" s="49">
        <f t="shared" si="5"/>
        <v>7</v>
      </c>
      <c r="Y39" s="188">
        <f t="shared" si="6"/>
        <v>7.2</v>
      </c>
      <c r="Z39" s="50" t="str">
        <f t="shared" si="7"/>
        <v>Khá</v>
      </c>
    </row>
    <row r="40" spans="1:26" s="51" customFormat="1" ht="25.5" customHeight="1">
      <c r="A40" s="52">
        <v>38</v>
      </c>
      <c r="B40" s="71" t="s">
        <v>184</v>
      </c>
      <c r="C40" s="72" t="s">
        <v>185</v>
      </c>
      <c r="D40" s="53" t="s">
        <v>299</v>
      </c>
      <c r="E40" s="53" t="s">
        <v>186</v>
      </c>
      <c r="F40" s="54" t="s">
        <v>53</v>
      </c>
      <c r="G40" s="58">
        <v>6</v>
      </c>
      <c r="H40" s="59"/>
      <c r="I40" s="49">
        <f t="shared" si="8"/>
        <v>6</v>
      </c>
      <c r="J40" s="59">
        <v>5</v>
      </c>
      <c r="K40" s="172"/>
      <c r="L40" s="49">
        <f t="shared" si="9"/>
        <v>5</v>
      </c>
      <c r="M40" s="59">
        <v>3</v>
      </c>
      <c r="N40" s="59">
        <v>5</v>
      </c>
      <c r="O40" s="49">
        <f t="shared" si="10"/>
        <v>5</v>
      </c>
      <c r="P40" s="124">
        <v>9</v>
      </c>
      <c r="Q40" s="59"/>
      <c r="R40" s="49">
        <f t="shared" si="11"/>
        <v>9</v>
      </c>
      <c r="S40" s="59">
        <v>6</v>
      </c>
      <c r="T40" s="59"/>
      <c r="U40" s="49">
        <f t="shared" si="4"/>
        <v>6</v>
      </c>
      <c r="V40" s="59">
        <v>5</v>
      </c>
      <c r="W40" s="59"/>
      <c r="X40" s="49">
        <f t="shared" si="5"/>
        <v>5</v>
      </c>
      <c r="Y40" s="188">
        <f t="shared" si="6"/>
        <v>6.25</v>
      </c>
      <c r="Z40" s="50" t="str">
        <f t="shared" si="7"/>
        <v>TB.Khá</v>
      </c>
    </row>
    <row r="41" spans="1:26" s="51" customFormat="1" ht="25.5" customHeight="1">
      <c r="A41" s="52">
        <v>39</v>
      </c>
      <c r="B41" s="71" t="s">
        <v>48</v>
      </c>
      <c r="C41" s="72" t="s">
        <v>187</v>
      </c>
      <c r="D41" s="53" t="s">
        <v>300</v>
      </c>
      <c r="E41" s="53" t="s">
        <v>52</v>
      </c>
      <c r="F41" s="54" t="s">
        <v>2</v>
      </c>
      <c r="G41" s="58">
        <v>3</v>
      </c>
      <c r="H41" s="59">
        <v>9</v>
      </c>
      <c r="I41" s="49">
        <f t="shared" si="8"/>
        <v>9</v>
      </c>
      <c r="J41" s="59">
        <v>4</v>
      </c>
      <c r="K41" s="172">
        <v>5</v>
      </c>
      <c r="L41" s="49">
        <f t="shared" si="9"/>
        <v>5</v>
      </c>
      <c r="M41" s="59">
        <v>7</v>
      </c>
      <c r="N41" s="59"/>
      <c r="O41" s="49">
        <f t="shared" si="10"/>
        <v>7</v>
      </c>
      <c r="P41" s="124">
        <v>3</v>
      </c>
      <c r="Q41" s="59">
        <v>4</v>
      </c>
      <c r="R41" s="49">
        <f t="shared" si="11"/>
        <v>4</v>
      </c>
      <c r="S41" s="59">
        <v>7</v>
      </c>
      <c r="T41" s="59"/>
      <c r="U41" s="49">
        <f t="shared" si="4"/>
        <v>7</v>
      </c>
      <c r="V41" s="59">
        <v>7</v>
      </c>
      <c r="W41" s="59"/>
      <c r="X41" s="49">
        <f t="shared" si="5"/>
        <v>7</v>
      </c>
      <c r="Y41" s="188">
        <f t="shared" si="6"/>
        <v>6.6</v>
      </c>
      <c r="Z41" s="50" t="str">
        <f t="shared" si="7"/>
        <v>TB.Khá</v>
      </c>
    </row>
    <row r="42" spans="1:26" s="51" customFormat="1" ht="25.5" customHeight="1">
      <c r="A42" s="45">
        <v>40</v>
      </c>
      <c r="B42" s="71" t="s">
        <v>159</v>
      </c>
      <c r="C42" s="72" t="s">
        <v>188</v>
      </c>
      <c r="D42" s="53" t="s">
        <v>301</v>
      </c>
      <c r="E42" s="53" t="s">
        <v>70</v>
      </c>
      <c r="F42" s="54" t="s">
        <v>189</v>
      </c>
      <c r="G42" s="58">
        <v>6</v>
      </c>
      <c r="H42" s="59"/>
      <c r="I42" s="49">
        <f t="shared" si="8"/>
        <v>6</v>
      </c>
      <c r="J42" s="59">
        <v>2</v>
      </c>
      <c r="K42" s="172">
        <v>5</v>
      </c>
      <c r="L42" s="49">
        <f t="shared" si="9"/>
        <v>5</v>
      </c>
      <c r="M42" s="59">
        <v>4</v>
      </c>
      <c r="N42" s="59">
        <v>4</v>
      </c>
      <c r="O42" s="49">
        <f t="shared" si="10"/>
        <v>4</v>
      </c>
      <c r="P42" s="124">
        <v>6</v>
      </c>
      <c r="Q42" s="59"/>
      <c r="R42" s="49">
        <f t="shared" si="11"/>
        <v>6</v>
      </c>
      <c r="S42" s="59">
        <v>4</v>
      </c>
      <c r="T42" s="106">
        <v>0</v>
      </c>
      <c r="U42" s="49">
        <f t="shared" si="4"/>
        <v>4</v>
      </c>
      <c r="V42" s="59">
        <v>6</v>
      </c>
      <c r="W42" s="59"/>
      <c r="X42" s="49">
        <f t="shared" si="5"/>
        <v>6</v>
      </c>
      <c r="Y42" s="188">
        <f t="shared" si="6"/>
        <v>5.05</v>
      </c>
      <c r="Z42" s="50" t="str">
        <f t="shared" si="7"/>
        <v>Trung Bình</v>
      </c>
    </row>
    <row r="43" spans="1:26" s="51" customFormat="1" ht="25.5" customHeight="1">
      <c r="A43" s="52">
        <v>41</v>
      </c>
      <c r="B43" s="71" t="s">
        <v>192</v>
      </c>
      <c r="C43" s="72" t="s">
        <v>193</v>
      </c>
      <c r="D43" s="53" t="s">
        <v>303</v>
      </c>
      <c r="E43" s="53" t="s">
        <v>117</v>
      </c>
      <c r="F43" s="54" t="s">
        <v>27</v>
      </c>
      <c r="G43" s="58">
        <v>4</v>
      </c>
      <c r="H43" s="59">
        <v>8</v>
      </c>
      <c r="I43" s="49">
        <f t="shared" si="8"/>
        <v>8</v>
      </c>
      <c r="J43" s="59">
        <v>4</v>
      </c>
      <c r="K43" s="172">
        <v>5</v>
      </c>
      <c r="L43" s="49">
        <f t="shared" si="9"/>
        <v>5</v>
      </c>
      <c r="M43" s="59">
        <v>6</v>
      </c>
      <c r="N43" s="59"/>
      <c r="O43" s="49">
        <f t="shared" si="10"/>
        <v>6</v>
      </c>
      <c r="P43" s="124">
        <v>3</v>
      </c>
      <c r="Q43" s="78">
        <v>6</v>
      </c>
      <c r="R43" s="49">
        <f t="shared" si="11"/>
        <v>6</v>
      </c>
      <c r="S43" s="59">
        <v>6</v>
      </c>
      <c r="T43" s="59"/>
      <c r="U43" s="49">
        <f t="shared" si="4"/>
        <v>6</v>
      </c>
      <c r="V43" s="59">
        <v>6</v>
      </c>
      <c r="W43" s="59"/>
      <c r="X43" s="49">
        <f t="shared" si="5"/>
        <v>6</v>
      </c>
      <c r="Y43" s="188">
        <f t="shared" si="6"/>
        <v>6.35</v>
      </c>
      <c r="Z43" s="50" t="str">
        <f t="shared" si="7"/>
        <v>TB.Khá</v>
      </c>
    </row>
    <row r="44" spans="1:26" s="51" customFormat="1" ht="25.5" customHeight="1">
      <c r="A44" s="52">
        <v>42</v>
      </c>
      <c r="B44" s="71" t="s">
        <v>194</v>
      </c>
      <c r="C44" s="72" t="s">
        <v>66</v>
      </c>
      <c r="D44" s="53" t="s">
        <v>304</v>
      </c>
      <c r="E44" s="53" t="s">
        <v>195</v>
      </c>
      <c r="F44" s="54" t="s">
        <v>20</v>
      </c>
      <c r="G44" s="58">
        <v>7</v>
      </c>
      <c r="H44" s="59"/>
      <c r="I44" s="49">
        <f t="shared" si="8"/>
        <v>7</v>
      </c>
      <c r="J44" s="59">
        <v>6</v>
      </c>
      <c r="K44" s="172"/>
      <c r="L44" s="49">
        <f t="shared" si="9"/>
        <v>6</v>
      </c>
      <c r="M44" s="59">
        <v>5</v>
      </c>
      <c r="N44" s="59"/>
      <c r="O44" s="49">
        <f t="shared" si="10"/>
        <v>5</v>
      </c>
      <c r="P44" s="124">
        <v>6</v>
      </c>
      <c r="Q44" s="59"/>
      <c r="R44" s="49">
        <f t="shared" si="11"/>
        <v>6</v>
      </c>
      <c r="S44" s="59">
        <v>6</v>
      </c>
      <c r="T44" s="59"/>
      <c r="U44" s="49">
        <f t="shared" si="4"/>
        <v>6</v>
      </c>
      <c r="V44" s="59">
        <v>5</v>
      </c>
      <c r="W44" s="59"/>
      <c r="X44" s="49">
        <f t="shared" si="5"/>
        <v>5</v>
      </c>
      <c r="Y44" s="188">
        <f t="shared" si="6"/>
        <v>6.05</v>
      </c>
      <c r="Z44" s="50" t="str">
        <f t="shared" si="7"/>
        <v>TB.Khá</v>
      </c>
    </row>
    <row r="45" spans="1:26" s="51" customFormat="1" ht="25.5" customHeight="1">
      <c r="A45" s="45">
        <v>43</v>
      </c>
      <c r="B45" s="71" t="s">
        <v>198</v>
      </c>
      <c r="C45" s="72" t="s">
        <v>66</v>
      </c>
      <c r="D45" s="53" t="s">
        <v>306</v>
      </c>
      <c r="E45" s="53" t="s">
        <v>199</v>
      </c>
      <c r="F45" s="54" t="s">
        <v>53</v>
      </c>
      <c r="G45" s="58">
        <v>8</v>
      </c>
      <c r="H45" s="59"/>
      <c r="I45" s="49">
        <f t="shared" si="8"/>
        <v>8</v>
      </c>
      <c r="J45" s="59">
        <v>4</v>
      </c>
      <c r="K45" s="172">
        <v>5</v>
      </c>
      <c r="L45" s="49">
        <f t="shared" si="9"/>
        <v>5</v>
      </c>
      <c r="M45" s="59">
        <v>6</v>
      </c>
      <c r="N45" s="59"/>
      <c r="O45" s="49">
        <f t="shared" si="10"/>
        <v>6</v>
      </c>
      <c r="P45" s="124">
        <v>10</v>
      </c>
      <c r="Q45" s="59"/>
      <c r="R45" s="49">
        <f t="shared" si="11"/>
        <v>10</v>
      </c>
      <c r="S45" s="59">
        <v>6</v>
      </c>
      <c r="T45" s="59"/>
      <c r="U45" s="49">
        <f t="shared" si="4"/>
        <v>6</v>
      </c>
      <c r="V45" s="59">
        <v>4</v>
      </c>
      <c r="W45" s="59">
        <v>7</v>
      </c>
      <c r="X45" s="49">
        <f t="shared" si="5"/>
        <v>7</v>
      </c>
      <c r="Y45" s="188">
        <f t="shared" si="6"/>
        <v>7.15</v>
      </c>
      <c r="Z45" s="50" t="str">
        <f t="shared" si="7"/>
        <v>Khá</v>
      </c>
    </row>
    <row r="46" spans="1:26" s="51" customFormat="1" ht="25.5" customHeight="1">
      <c r="A46" s="52">
        <v>44</v>
      </c>
      <c r="B46" s="71" t="s">
        <v>59</v>
      </c>
      <c r="C46" s="72" t="s">
        <v>200</v>
      </c>
      <c r="D46" s="53" t="s">
        <v>307</v>
      </c>
      <c r="E46" s="53" t="s">
        <v>51</v>
      </c>
      <c r="F46" s="54" t="s">
        <v>53</v>
      </c>
      <c r="G46" s="58" t="s">
        <v>325</v>
      </c>
      <c r="H46" s="59"/>
      <c r="I46" s="49" t="str">
        <f t="shared" si="8"/>
        <v>M</v>
      </c>
      <c r="J46" s="59">
        <v>6</v>
      </c>
      <c r="K46" s="172"/>
      <c r="L46" s="49">
        <f t="shared" si="9"/>
        <v>6</v>
      </c>
      <c r="M46" s="59">
        <v>8</v>
      </c>
      <c r="N46" s="59"/>
      <c r="O46" s="49">
        <f t="shared" si="10"/>
        <v>8</v>
      </c>
      <c r="P46" s="124">
        <v>9</v>
      </c>
      <c r="Q46" s="59"/>
      <c r="R46" s="49">
        <f t="shared" si="11"/>
        <v>9</v>
      </c>
      <c r="S46" s="59">
        <v>7</v>
      </c>
      <c r="T46" s="59"/>
      <c r="U46" s="49">
        <f t="shared" si="4"/>
        <v>7</v>
      </c>
      <c r="V46" s="59">
        <v>7</v>
      </c>
      <c r="W46" s="59"/>
      <c r="X46" s="49">
        <f t="shared" si="5"/>
        <v>7</v>
      </c>
      <c r="Y46" s="188">
        <f t="shared" si="6"/>
        <v>7.6</v>
      </c>
      <c r="Z46" s="50" t="str">
        <f t="shared" si="7"/>
        <v>Khá</v>
      </c>
    </row>
    <row r="47" spans="1:26" s="51" customFormat="1" ht="25.5" customHeight="1">
      <c r="A47" s="52">
        <v>45</v>
      </c>
      <c r="B47" s="71" t="s">
        <v>43</v>
      </c>
      <c r="C47" s="72" t="s">
        <v>68</v>
      </c>
      <c r="D47" s="53" t="s">
        <v>308</v>
      </c>
      <c r="E47" s="53" t="s">
        <v>201</v>
      </c>
      <c r="F47" s="54" t="s">
        <v>45</v>
      </c>
      <c r="G47" s="58">
        <v>6</v>
      </c>
      <c r="H47" s="59"/>
      <c r="I47" s="49">
        <f t="shared" si="8"/>
        <v>6</v>
      </c>
      <c r="J47" s="59">
        <v>5</v>
      </c>
      <c r="K47" s="172"/>
      <c r="L47" s="49">
        <f t="shared" si="9"/>
        <v>5</v>
      </c>
      <c r="M47" s="59">
        <v>4</v>
      </c>
      <c r="N47" s="59">
        <v>6</v>
      </c>
      <c r="O47" s="49">
        <f t="shared" si="10"/>
        <v>6</v>
      </c>
      <c r="P47" s="124">
        <v>8</v>
      </c>
      <c r="Q47" s="59"/>
      <c r="R47" s="49">
        <f t="shared" si="11"/>
        <v>8</v>
      </c>
      <c r="S47" s="59">
        <v>5</v>
      </c>
      <c r="T47" s="59"/>
      <c r="U47" s="49">
        <f t="shared" si="4"/>
        <v>5</v>
      </c>
      <c r="V47" s="59">
        <v>6</v>
      </c>
      <c r="W47" s="59"/>
      <c r="X47" s="49">
        <f t="shared" si="5"/>
        <v>6</v>
      </c>
      <c r="Y47" s="188">
        <f t="shared" si="6"/>
        <v>6.05</v>
      </c>
      <c r="Z47" s="50" t="str">
        <f t="shared" si="7"/>
        <v>TB.Khá</v>
      </c>
    </row>
    <row r="48" spans="1:26" s="51" customFormat="1" ht="25.5" customHeight="1">
      <c r="A48" s="45">
        <v>46</v>
      </c>
      <c r="B48" s="71" t="s">
        <v>83</v>
      </c>
      <c r="C48" s="72" t="s">
        <v>205</v>
      </c>
      <c r="D48" s="53" t="s">
        <v>310</v>
      </c>
      <c r="E48" s="53" t="s">
        <v>206</v>
      </c>
      <c r="F48" s="54" t="s">
        <v>41</v>
      </c>
      <c r="G48" s="58">
        <v>7</v>
      </c>
      <c r="H48" s="59"/>
      <c r="I48" s="49">
        <f t="shared" si="8"/>
        <v>7</v>
      </c>
      <c r="J48" s="59">
        <v>5</v>
      </c>
      <c r="K48" s="172"/>
      <c r="L48" s="49">
        <f t="shared" si="9"/>
        <v>5</v>
      </c>
      <c r="M48" s="59">
        <v>4</v>
      </c>
      <c r="N48" s="59">
        <v>3</v>
      </c>
      <c r="O48" s="49">
        <f t="shared" si="10"/>
        <v>4</v>
      </c>
      <c r="P48" s="124">
        <v>9</v>
      </c>
      <c r="Q48" s="59"/>
      <c r="R48" s="49">
        <f t="shared" si="11"/>
        <v>9</v>
      </c>
      <c r="S48" s="59">
        <v>5</v>
      </c>
      <c r="T48" s="59"/>
      <c r="U48" s="49">
        <f t="shared" si="4"/>
        <v>5</v>
      </c>
      <c r="V48" s="59">
        <v>6</v>
      </c>
      <c r="W48" s="59"/>
      <c r="X48" s="49">
        <f t="shared" si="5"/>
        <v>6</v>
      </c>
      <c r="Y48" s="188">
        <f t="shared" si="6"/>
        <v>6.1</v>
      </c>
      <c r="Z48" s="50" t="str">
        <f t="shared" si="7"/>
        <v>TB.Khá</v>
      </c>
    </row>
    <row r="49" spans="1:26" s="51" customFormat="1" ht="25.5" customHeight="1">
      <c r="A49" s="52">
        <v>47</v>
      </c>
      <c r="B49" s="71" t="s">
        <v>83</v>
      </c>
      <c r="C49" s="72" t="s">
        <v>205</v>
      </c>
      <c r="D49" s="53" t="s">
        <v>311</v>
      </c>
      <c r="E49" s="53" t="s">
        <v>207</v>
      </c>
      <c r="F49" s="54" t="s">
        <v>53</v>
      </c>
      <c r="G49" s="58">
        <v>4</v>
      </c>
      <c r="H49" s="59">
        <v>6</v>
      </c>
      <c r="I49" s="49">
        <f t="shared" si="8"/>
        <v>6</v>
      </c>
      <c r="J49" s="59">
        <v>5</v>
      </c>
      <c r="K49" s="172"/>
      <c r="L49" s="49">
        <f t="shared" si="9"/>
        <v>5</v>
      </c>
      <c r="M49" s="59">
        <v>4</v>
      </c>
      <c r="N49" s="59">
        <v>2</v>
      </c>
      <c r="O49" s="49">
        <f t="shared" si="10"/>
        <v>4</v>
      </c>
      <c r="P49" s="124">
        <v>9</v>
      </c>
      <c r="Q49" s="59"/>
      <c r="R49" s="49">
        <f t="shared" si="11"/>
        <v>9</v>
      </c>
      <c r="S49" s="59">
        <v>5</v>
      </c>
      <c r="T49" s="59"/>
      <c r="U49" s="49">
        <f t="shared" si="4"/>
        <v>5</v>
      </c>
      <c r="V49" s="59">
        <v>4</v>
      </c>
      <c r="W49" s="59">
        <v>7</v>
      </c>
      <c r="X49" s="49">
        <f t="shared" si="5"/>
        <v>7</v>
      </c>
      <c r="Y49" s="188">
        <f t="shared" si="6"/>
        <v>5.85</v>
      </c>
      <c r="Z49" s="50" t="str">
        <f t="shared" si="7"/>
        <v>Trung Bình</v>
      </c>
    </row>
    <row r="50" spans="1:26" s="51" customFormat="1" ht="25.5" customHeight="1">
      <c r="A50" s="52">
        <v>48</v>
      </c>
      <c r="B50" s="71" t="s">
        <v>208</v>
      </c>
      <c r="C50" s="72" t="s">
        <v>209</v>
      </c>
      <c r="D50" s="53" t="s">
        <v>312</v>
      </c>
      <c r="E50" s="53" t="s">
        <v>210</v>
      </c>
      <c r="F50" s="54" t="s">
        <v>69</v>
      </c>
      <c r="G50" s="76">
        <v>6</v>
      </c>
      <c r="H50" s="59"/>
      <c r="I50" s="49">
        <f t="shared" si="8"/>
        <v>6</v>
      </c>
      <c r="J50" s="59">
        <v>6</v>
      </c>
      <c r="K50" s="172"/>
      <c r="L50" s="49">
        <f t="shared" si="9"/>
        <v>6</v>
      </c>
      <c r="M50" s="59">
        <v>7</v>
      </c>
      <c r="N50" s="59"/>
      <c r="O50" s="49">
        <f t="shared" si="10"/>
        <v>7</v>
      </c>
      <c r="P50" s="124">
        <v>6</v>
      </c>
      <c r="Q50" s="59"/>
      <c r="R50" s="49">
        <f t="shared" si="11"/>
        <v>6</v>
      </c>
      <c r="S50" s="59">
        <v>5</v>
      </c>
      <c r="T50" s="59"/>
      <c r="U50" s="49">
        <f t="shared" si="4"/>
        <v>5</v>
      </c>
      <c r="V50" s="59">
        <v>6</v>
      </c>
      <c r="W50" s="59"/>
      <c r="X50" s="49">
        <f t="shared" si="5"/>
        <v>6</v>
      </c>
      <c r="Y50" s="188">
        <f t="shared" si="6"/>
        <v>6</v>
      </c>
      <c r="Z50" s="50" t="str">
        <f t="shared" si="7"/>
        <v>TB.Khá</v>
      </c>
    </row>
    <row r="51" spans="1:26" s="51" customFormat="1" ht="25.5" customHeight="1">
      <c r="A51" s="45">
        <v>49</v>
      </c>
      <c r="B51" s="71" t="s">
        <v>213</v>
      </c>
      <c r="C51" s="72" t="s">
        <v>214</v>
      </c>
      <c r="D51" s="53" t="s">
        <v>314</v>
      </c>
      <c r="E51" s="53" t="s">
        <v>215</v>
      </c>
      <c r="F51" s="54" t="s">
        <v>53</v>
      </c>
      <c r="G51" s="58">
        <v>5</v>
      </c>
      <c r="H51" s="59"/>
      <c r="I51" s="49">
        <f t="shared" si="8"/>
        <v>5</v>
      </c>
      <c r="J51" s="59">
        <v>5</v>
      </c>
      <c r="K51" s="172"/>
      <c r="L51" s="49">
        <f t="shared" si="9"/>
        <v>5</v>
      </c>
      <c r="M51" s="59">
        <v>5</v>
      </c>
      <c r="N51" s="59"/>
      <c r="O51" s="49">
        <f t="shared" si="10"/>
        <v>5</v>
      </c>
      <c r="P51" s="124">
        <v>3</v>
      </c>
      <c r="Q51" s="179">
        <v>7</v>
      </c>
      <c r="R51" s="49">
        <f t="shared" si="11"/>
        <v>7</v>
      </c>
      <c r="S51" s="59">
        <v>5</v>
      </c>
      <c r="T51" s="59"/>
      <c r="U51" s="49">
        <f t="shared" si="4"/>
        <v>5</v>
      </c>
      <c r="V51" s="59">
        <v>7</v>
      </c>
      <c r="W51" s="59"/>
      <c r="X51" s="49">
        <f t="shared" si="5"/>
        <v>7</v>
      </c>
      <c r="Y51" s="188">
        <f t="shared" si="6"/>
        <v>5.4</v>
      </c>
      <c r="Z51" s="50" t="str">
        <f t="shared" si="7"/>
        <v>Trung Bình</v>
      </c>
    </row>
    <row r="52" spans="1:26" s="51" customFormat="1" ht="25.5" customHeight="1">
      <c r="A52" s="52">
        <v>50</v>
      </c>
      <c r="B52" s="71" t="s">
        <v>216</v>
      </c>
      <c r="C52" s="72" t="s">
        <v>217</v>
      </c>
      <c r="D52" s="53" t="s">
        <v>315</v>
      </c>
      <c r="E52" s="53" t="s">
        <v>218</v>
      </c>
      <c r="F52" s="54" t="s">
        <v>42</v>
      </c>
      <c r="G52" s="58">
        <v>5</v>
      </c>
      <c r="H52" s="59"/>
      <c r="I52" s="49">
        <f t="shared" si="8"/>
        <v>5</v>
      </c>
      <c r="J52" s="59">
        <v>5</v>
      </c>
      <c r="K52" s="172"/>
      <c r="L52" s="49">
        <f t="shared" si="9"/>
        <v>5</v>
      </c>
      <c r="M52" s="59">
        <v>4</v>
      </c>
      <c r="N52" s="106">
        <v>5</v>
      </c>
      <c r="O52" s="49">
        <f t="shared" si="10"/>
        <v>5</v>
      </c>
      <c r="P52" s="124">
        <v>6</v>
      </c>
      <c r="Q52" s="59"/>
      <c r="R52" s="49">
        <f t="shared" si="11"/>
        <v>6</v>
      </c>
      <c r="S52" s="59">
        <v>6</v>
      </c>
      <c r="T52" s="59"/>
      <c r="U52" s="49">
        <f t="shared" si="4"/>
        <v>6</v>
      </c>
      <c r="V52" s="59">
        <v>5</v>
      </c>
      <c r="W52" s="59"/>
      <c r="X52" s="49">
        <f t="shared" si="5"/>
        <v>5</v>
      </c>
      <c r="Y52" s="188">
        <f t="shared" si="6"/>
        <v>5.4</v>
      </c>
      <c r="Z52" s="50" t="str">
        <f t="shared" si="7"/>
        <v>Trung Bình</v>
      </c>
    </row>
    <row r="53" spans="1:26" s="51" customFormat="1" ht="25.5" customHeight="1">
      <c r="A53" s="52">
        <v>51</v>
      </c>
      <c r="B53" s="71" t="s">
        <v>219</v>
      </c>
      <c r="C53" s="72" t="s">
        <v>220</v>
      </c>
      <c r="D53" s="53" t="s">
        <v>316</v>
      </c>
      <c r="E53" s="53" t="s">
        <v>221</v>
      </c>
      <c r="F53" s="54" t="s">
        <v>222</v>
      </c>
      <c r="G53" s="58">
        <v>5</v>
      </c>
      <c r="H53" s="59"/>
      <c r="I53" s="49">
        <f t="shared" si="8"/>
        <v>5</v>
      </c>
      <c r="J53" s="59">
        <v>5</v>
      </c>
      <c r="K53" s="172"/>
      <c r="L53" s="49">
        <f t="shared" si="9"/>
        <v>5</v>
      </c>
      <c r="M53" s="59">
        <v>4</v>
      </c>
      <c r="N53" s="59">
        <v>4</v>
      </c>
      <c r="O53" s="49">
        <f t="shared" si="10"/>
        <v>4</v>
      </c>
      <c r="P53" s="124">
        <v>6</v>
      </c>
      <c r="Q53" s="59"/>
      <c r="R53" s="49">
        <f t="shared" si="11"/>
        <v>6</v>
      </c>
      <c r="S53" s="59">
        <v>5</v>
      </c>
      <c r="T53" s="59"/>
      <c r="U53" s="49">
        <f t="shared" si="4"/>
        <v>5</v>
      </c>
      <c r="V53" s="59">
        <v>7</v>
      </c>
      <c r="W53" s="59"/>
      <c r="X53" s="49">
        <f t="shared" si="5"/>
        <v>7</v>
      </c>
      <c r="Y53" s="188">
        <f t="shared" si="6"/>
        <v>5</v>
      </c>
      <c r="Z53" s="50" t="str">
        <f t="shared" si="7"/>
        <v>Trung Bình</v>
      </c>
    </row>
    <row r="54" spans="1:26" s="51" customFormat="1" ht="25.5" customHeight="1">
      <c r="A54" s="45">
        <v>52</v>
      </c>
      <c r="B54" s="71" t="s">
        <v>225</v>
      </c>
      <c r="C54" s="72" t="s">
        <v>226</v>
      </c>
      <c r="D54" s="53" t="s">
        <v>318</v>
      </c>
      <c r="E54" s="53" t="s">
        <v>227</v>
      </c>
      <c r="F54" s="54" t="s">
        <v>4</v>
      </c>
      <c r="G54" s="58">
        <v>6</v>
      </c>
      <c r="H54" s="59"/>
      <c r="I54" s="49">
        <f t="shared" si="8"/>
        <v>6</v>
      </c>
      <c r="J54" s="59">
        <v>4</v>
      </c>
      <c r="K54" s="106">
        <v>5</v>
      </c>
      <c r="L54" s="49">
        <f t="shared" si="9"/>
        <v>5</v>
      </c>
      <c r="M54" s="59">
        <v>4</v>
      </c>
      <c r="N54" s="59">
        <v>6</v>
      </c>
      <c r="O54" s="49">
        <f t="shared" si="10"/>
        <v>6</v>
      </c>
      <c r="P54" s="124">
        <v>9</v>
      </c>
      <c r="Q54" s="59"/>
      <c r="R54" s="49">
        <f t="shared" si="11"/>
        <v>9</v>
      </c>
      <c r="S54" s="59">
        <v>5</v>
      </c>
      <c r="T54" s="59"/>
      <c r="U54" s="49">
        <f t="shared" si="4"/>
        <v>5</v>
      </c>
      <c r="V54" s="59">
        <v>7</v>
      </c>
      <c r="W54" s="59"/>
      <c r="X54" s="49">
        <f t="shared" si="5"/>
        <v>7</v>
      </c>
      <c r="Y54" s="188">
        <f t="shared" si="6"/>
        <v>6.25</v>
      </c>
      <c r="Z54" s="50" t="str">
        <f t="shared" si="7"/>
        <v>TB.Khá</v>
      </c>
    </row>
    <row r="55" spans="1:26" s="51" customFormat="1" ht="25.5" customHeight="1">
      <c r="A55" s="52">
        <v>53</v>
      </c>
      <c r="B55" s="71" t="s">
        <v>228</v>
      </c>
      <c r="C55" s="72" t="s">
        <v>73</v>
      </c>
      <c r="D55" s="53" t="s">
        <v>319</v>
      </c>
      <c r="E55" s="53" t="s">
        <v>229</v>
      </c>
      <c r="F55" s="54" t="s">
        <v>22</v>
      </c>
      <c r="G55" s="58">
        <v>4</v>
      </c>
      <c r="H55" s="59">
        <v>8</v>
      </c>
      <c r="I55" s="49">
        <f t="shared" si="8"/>
        <v>8</v>
      </c>
      <c r="J55" s="59">
        <v>6</v>
      </c>
      <c r="K55" s="172"/>
      <c r="L55" s="49">
        <f t="shared" si="9"/>
        <v>6</v>
      </c>
      <c r="M55" s="59">
        <v>4</v>
      </c>
      <c r="N55" s="59">
        <v>5</v>
      </c>
      <c r="O55" s="49">
        <f t="shared" si="10"/>
        <v>5</v>
      </c>
      <c r="P55" s="124">
        <v>9</v>
      </c>
      <c r="Q55" s="59"/>
      <c r="R55" s="49">
        <f t="shared" si="11"/>
        <v>9</v>
      </c>
      <c r="S55" s="59">
        <v>6</v>
      </c>
      <c r="T55" s="59"/>
      <c r="U55" s="49">
        <f t="shared" si="4"/>
        <v>6</v>
      </c>
      <c r="V55" s="59">
        <v>7</v>
      </c>
      <c r="W55" s="59"/>
      <c r="X55" s="49">
        <f t="shared" si="5"/>
        <v>7</v>
      </c>
      <c r="Y55" s="188">
        <f t="shared" si="6"/>
        <v>6.9</v>
      </c>
      <c r="Z55" s="50" t="str">
        <f t="shared" si="7"/>
        <v>TB.Khá</v>
      </c>
    </row>
    <row r="56" spans="1:26" s="51" customFormat="1" ht="25.5" customHeight="1">
      <c r="A56" s="52">
        <v>54</v>
      </c>
      <c r="B56" s="71" t="s">
        <v>230</v>
      </c>
      <c r="C56" s="72" t="s">
        <v>73</v>
      </c>
      <c r="D56" s="53" t="s">
        <v>320</v>
      </c>
      <c r="E56" s="53" t="s">
        <v>231</v>
      </c>
      <c r="F56" s="54" t="s">
        <v>53</v>
      </c>
      <c r="G56" s="58">
        <v>4</v>
      </c>
      <c r="H56" s="59">
        <v>8</v>
      </c>
      <c r="I56" s="49">
        <f aca="true" t="shared" si="12" ref="I56:I62">IF(H56="",G56,IF(G56&gt;=5,H56,MAX(G56,H56)))</f>
        <v>8</v>
      </c>
      <c r="J56" s="59">
        <v>7</v>
      </c>
      <c r="K56" s="172"/>
      <c r="L56" s="49">
        <f aca="true" t="shared" si="13" ref="L56:L62">IF(K56="",J56,IF(J56&gt;=5,K56,MAX(J56,K56)))</f>
        <v>7</v>
      </c>
      <c r="M56" s="59">
        <v>7</v>
      </c>
      <c r="N56" s="59"/>
      <c r="O56" s="49">
        <f aca="true" t="shared" si="14" ref="O56:O62">IF(N56="",M56,IF(M56&gt;=5,N56,MAX(M56,N56)))</f>
        <v>7</v>
      </c>
      <c r="P56" s="124">
        <v>4</v>
      </c>
      <c r="Q56" s="78">
        <v>6</v>
      </c>
      <c r="R56" s="49">
        <f aca="true" t="shared" si="15" ref="R56:R62">IF(Q56="",P56,IF(P56&gt;=5,Q56,MAX(P56,Q56)))</f>
        <v>6</v>
      </c>
      <c r="S56" s="59">
        <v>5</v>
      </c>
      <c r="T56" s="59"/>
      <c r="U56" s="49">
        <f aca="true" t="shared" si="16" ref="U56:U62">IF(T56="",S56,IF(S56&gt;=5,T56,MAX(S56,T56)))</f>
        <v>5</v>
      </c>
      <c r="V56" s="59">
        <v>7</v>
      </c>
      <c r="W56" s="59"/>
      <c r="X56" s="49">
        <f aca="true" t="shared" si="17" ref="X56:X62">IF(W56="",V56,IF(V56&gt;=5,W56,MAX(V56,W56)))</f>
        <v>7</v>
      </c>
      <c r="Y56" s="188">
        <f t="shared" si="6"/>
        <v>6.65</v>
      </c>
      <c r="Z56" s="50" t="str">
        <f t="shared" si="7"/>
        <v>TB.Khá</v>
      </c>
    </row>
    <row r="57" spans="1:26" s="51" customFormat="1" ht="27" customHeight="1">
      <c r="A57" s="45">
        <v>55</v>
      </c>
      <c r="B57" s="71" t="s">
        <v>234</v>
      </c>
      <c r="C57" s="72" t="s">
        <v>75</v>
      </c>
      <c r="D57" s="53" t="s">
        <v>322</v>
      </c>
      <c r="E57" s="53" t="s">
        <v>235</v>
      </c>
      <c r="F57" s="54" t="s">
        <v>236</v>
      </c>
      <c r="G57" s="58">
        <v>0</v>
      </c>
      <c r="H57" s="59">
        <v>5</v>
      </c>
      <c r="I57" s="49">
        <f t="shared" si="12"/>
        <v>5</v>
      </c>
      <c r="J57" s="59">
        <v>5</v>
      </c>
      <c r="K57" s="172"/>
      <c r="L57" s="49">
        <f t="shared" si="13"/>
        <v>5</v>
      </c>
      <c r="M57" s="59">
        <v>0</v>
      </c>
      <c r="N57" s="106">
        <v>5</v>
      </c>
      <c r="O57" s="49">
        <f t="shared" si="14"/>
        <v>5</v>
      </c>
      <c r="P57" s="124">
        <v>10</v>
      </c>
      <c r="Q57" s="59"/>
      <c r="R57" s="49">
        <f t="shared" si="15"/>
        <v>10</v>
      </c>
      <c r="S57" s="59">
        <v>4</v>
      </c>
      <c r="T57" s="59">
        <v>4</v>
      </c>
      <c r="U57" s="49">
        <f t="shared" si="16"/>
        <v>4</v>
      </c>
      <c r="V57" s="59">
        <v>5</v>
      </c>
      <c r="W57" s="59"/>
      <c r="X57" s="49">
        <f t="shared" si="17"/>
        <v>5</v>
      </c>
      <c r="Y57" s="188">
        <f aca="true" t="shared" si="18" ref="Y57:Y62">ROUND(SUMPRODUCT(G57:X57,$G$2:$X$2)/SUMIF($G57:$X57,"&lt;&gt;M",$G$2:$X$2),2)</f>
        <v>5.8</v>
      </c>
      <c r="Z57" s="50" t="str">
        <f aca="true" t="shared" si="19" ref="Z57:Z62">IF(Y57&gt;=9,"Xuất Sắc",IF(Y57&gt;=8,"Giỏi",IF(Y57&gt;=7,"Khá",IF(Y57&gt;=6,"TB.Khá",IF(Y57&gt;=5,"Trung Bình",IF(Y57&gt;=4,"Yếu","Kém"))))))</f>
        <v>Trung Bình</v>
      </c>
    </row>
    <row r="58" spans="1:26" s="51" customFormat="1" ht="27" customHeight="1">
      <c r="A58" s="52">
        <v>56</v>
      </c>
      <c r="B58" s="71" t="s">
        <v>237</v>
      </c>
      <c r="C58" s="72" t="s">
        <v>238</v>
      </c>
      <c r="D58" s="53" t="s">
        <v>323</v>
      </c>
      <c r="E58" s="53" t="s">
        <v>239</v>
      </c>
      <c r="F58" s="54" t="s">
        <v>53</v>
      </c>
      <c r="G58" s="58">
        <v>5</v>
      </c>
      <c r="H58" s="59"/>
      <c r="I58" s="49">
        <f t="shared" si="12"/>
        <v>5</v>
      </c>
      <c r="J58" s="59">
        <v>6</v>
      </c>
      <c r="K58" s="172"/>
      <c r="L58" s="49">
        <f t="shared" si="13"/>
        <v>6</v>
      </c>
      <c r="M58" s="59">
        <v>8</v>
      </c>
      <c r="N58" s="59"/>
      <c r="O58" s="49">
        <f t="shared" si="14"/>
        <v>8</v>
      </c>
      <c r="P58" s="124">
        <v>10</v>
      </c>
      <c r="Q58" s="59"/>
      <c r="R58" s="49">
        <f t="shared" si="15"/>
        <v>10</v>
      </c>
      <c r="S58" s="59">
        <v>8</v>
      </c>
      <c r="T58" s="59"/>
      <c r="U58" s="49">
        <f t="shared" si="16"/>
        <v>8</v>
      </c>
      <c r="V58" s="59">
        <v>6</v>
      </c>
      <c r="W58" s="59"/>
      <c r="X58" s="49">
        <f t="shared" si="17"/>
        <v>6</v>
      </c>
      <c r="Y58" s="188">
        <f t="shared" si="18"/>
        <v>7.35</v>
      </c>
      <c r="Z58" s="50" t="str">
        <f t="shared" si="19"/>
        <v>Khá</v>
      </c>
    </row>
    <row r="59" spans="1:26" s="51" customFormat="1" ht="27" customHeight="1">
      <c r="A59" s="52">
        <v>57</v>
      </c>
      <c r="B59" s="410" t="s">
        <v>122</v>
      </c>
      <c r="C59" s="411" t="s">
        <v>240</v>
      </c>
      <c r="D59" s="412" t="s">
        <v>324</v>
      </c>
      <c r="E59" s="412" t="s">
        <v>74</v>
      </c>
      <c r="F59" s="413" t="s">
        <v>241</v>
      </c>
      <c r="G59" s="398">
        <v>7</v>
      </c>
      <c r="H59" s="399"/>
      <c r="I59" s="400">
        <f t="shared" si="12"/>
        <v>7</v>
      </c>
      <c r="J59" s="399">
        <v>6</v>
      </c>
      <c r="K59" s="401"/>
      <c r="L59" s="400">
        <f t="shared" si="13"/>
        <v>6</v>
      </c>
      <c r="M59" s="59">
        <v>6</v>
      </c>
      <c r="N59" s="59"/>
      <c r="O59" s="49">
        <f t="shared" si="14"/>
        <v>6</v>
      </c>
      <c r="P59" s="124">
        <v>6</v>
      </c>
      <c r="Q59" s="59"/>
      <c r="R59" s="49">
        <f t="shared" si="15"/>
        <v>6</v>
      </c>
      <c r="S59" s="59">
        <v>6</v>
      </c>
      <c r="T59" s="59"/>
      <c r="U59" s="49">
        <f t="shared" si="16"/>
        <v>6</v>
      </c>
      <c r="V59" s="59">
        <v>7</v>
      </c>
      <c r="W59" s="59"/>
      <c r="X59" s="49">
        <f t="shared" si="17"/>
        <v>7</v>
      </c>
      <c r="Y59" s="188">
        <f t="shared" si="18"/>
        <v>6.25</v>
      </c>
      <c r="Z59" s="50" t="str">
        <f t="shared" si="19"/>
        <v>TB.Khá</v>
      </c>
    </row>
    <row r="60" spans="1:26" s="51" customFormat="1" ht="27" customHeight="1">
      <c r="A60" s="45">
        <v>58</v>
      </c>
      <c r="B60" s="54" t="s">
        <v>242</v>
      </c>
      <c r="C60" s="54" t="s">
        <v>243</v>
      </c>
      <c r="D60" s="53">
        <v>409170006</v>
      </c>
      <c r="E60" s="415" t="s">
        <v>381</v>
      </c>
      <c r="F60" s="414" t="s">
        <v>189</v>
      </c>
      <c r="G60" s="58">
        <v>4</v>
      </c>
      <c r="H60" s="59">
        <v>9</v>
      </c>
      <c r="I60" s="49">
        <f t="shared" si="12"/>
        <v>9</v>
      </c>
      <c r="J60" s="59">
        <v>3</v>
      </c>
      <c r="K60" s="172">
        <v>4</v>
      </c>
      <c r="L60" s="49">
        <f t="shared" si="13"/>
        <v>4</v>
      </c>
      <c r="M60" s="59">
        <v>5</v>
      </c>
      <c r="N60" s="59"/>
      <c r="O60" s="49">
        <f t="shared" si="14"/>
        <v>5</v>
      </c>
      <c r="P60" s="124">
        <v>5</v>
      </c>
      <c r="Q60" s="59"/>
      <c r="R60" s="49">
        <f t="shared" si="15"/>
        <v>5</v>
      </c>
      <c r="S60" s="59">
        <v>5</v>
      </c>
      <c r="T60" s="59"/>
      <c r="U60" s="49">
        <f t="shared" si="16"/>
        <v>5</v>
      </c>
      <c r="V60" s="59">
        <v>5</v>
      </c>
      <c r="W60" s="59"/>
      <c r="X60" s="49">
        <f t="shared" si="17"/>
        <v>5</v>
      </c>
      <c r="Y60" s="188">
        <f t="shared" si="18"/>
        <v>5.85</v>
      </c>
      <c r="Z60" s="50" t="str">
        <f t="shared" si="19"/>
        <v>Trung Bình</v>
      </c>
    </row>
    <row r="61" spans="1:26" s="51" customFormat="1" ht="27" customHeight="1">
      <c r="A61" s="52">
        <v>59</v>
      </c>
      <c r="B61" s="54" t="s">
        <v>244</v>
      </c>
      <c r="C61" s="54" t="s">
        <v>245</v>
      </c>
      <c r="D61" s="53">
        <v>409170024</v>
      </c>
      <c r="E61" s="415" t="s">
        <v>382</v>
      </c>
      <c r="F61" s="414" t="s">
        <v>25</v>
      </c>
      <c r="G61" s="58">
        <v>3</v>
      </c>
      <c r="H61" s="59">
        <v>5</v>
      </c>
      <c r="I61" s="49">
        <f t="shared" si="12"/>
        <v>5</v>
      </c>
      <c r="J61" s="59">
        <v>3</v>
      </c>
      <c r="K61" s="172">
        <v>4</v>
      </c>
      <c r="L61" s="49">
        <f t="shared" si="13"/>
        <v>4</v>
      </c>
      <c r="M61" s="399">
        <v>5</v>
      </c>
      <c r="N61" s="399"/>
      <c r="O61" s="400">
        <f t="shared" si="14"/>
        <v>5</v>
      </c>
      <c r="P61" s="402">
        <v>6</v>
      </c>
      <c r="Q61" s="399"/>
      <c r="R61" s="400">
        <f t="shared" si="15"/>
        <v>6</v>
      </c>
      <c r="S61" s="399">
        <v>6</v>
      </c>
      <c r="T61" s="399"/>
      <c r="U61" s="400">
        <f t="shared" si="16"/>
        <v>6</v>
      </c>
      <c r="V61" s="399">
        <v>8</v>
      </c>
      <c r="W61" s="399"/>
      <c r="X61" s="400">
        <f t="shared" si="17"/>
        <v>8</v>
      </c>
      <c r="Y61" s="403">
        <f t="shared" si="18"/>
        <v>5.25</v>
      </c>
      <c r="Z61" s="404" t="str">
        <f t="shared" si="19"/>
        <v>Trung Bình</v>
      </c>
    </row>
    <row r="62" spans="1:26" ht="27" customHeight="1">
      <c r="A62" s="45">
        <v>60</v>
      </c>
      <c r="B62" s="345" t="s">
        <v>357</v>
      </c>
      <c r="C62" s="346" t="s">
        <v>358</v>
      </c>
      <c r="D62" s="278">
        <v>409170001</v>
      </c>
      <c r="E62" s="416" t="s">
        <v>383</v>
      </c>
      <c r="F62" s="417" t="s">
        <v>16</v>
      </c>
      <c r="G62" s="405">
        <v>6</v>
      </c>
      <c r="H62" s="406"/>
      <c r="I62" s="49">
        <f t="shared" si="12"/>
        <v>6</v>
      </c>
      <c r="J62" s="406">
        <v>6</v>
      </c>
      <c r="K62" s="407"/>
      <c r="L62" s="49">
        <f t="shared" si="13"/>
        <v>6</v>
      </c>
      <c r="M62" s="406">
        <v>5</v>
      </c>
      <c r="N62" s="406"/>
      <c r="O62" s="400">
        <f t="shared" si="14"/>
        <v>5</v>
      </c>
      <c r="P62" s="408">
        <v>8</v>
      </c>
      <c r="Q62" s="406"/>
      <c r="R62" s="400">
        <f t="shared" si="15"/>
        <v>8</v>
      </c>
      <c r="S62" s="406">
        <v>7</v>
      </c>
      <c r="T62" s="406"/>
      <c r="U62" s="400">
        <f t="shared" si="16"/>
        <v>7</v>
      </c>
      <c r="V62" s="406">
        <v>2</v>
      </c>
      <c r="W62" s="406">
        <v>2</v>
      </c>
      <c r="X62" s="400">
        <f t="shared" si="17"/>
        <v>2</v>
      </c>
      <c r="Y62" s="403">
        <f t="shared" si="18"/>
        <v>6.4</v>
      </c>
      <c r="Z62" s="404" t="str">
        <f t="shared" si="19"/>
        <v>TB.Khá</v>
      </c>
    </row>
    <row r="63" spans="5:26" ht="18">
      <c r="E63" s="63"/>
      <c r="F63" s="64"/>
      <c r="G63" s="65"/>
      <c r="J63" s="173"/>
      <c r="K63" s="65"/>
      <c r="O63" s="177"/>
      <c r="P63" s="65"/>
      <c r="X63" s="189"/>
      <c r="Y63" s="64"/>
      <c r="Z63" s="41"/>
    </row>
    <row r="64" spans="5:26" ht="18">
      <c r="E64" s="63"/>
      <c r="F64" s="64"/>
      <c r="G64" s="65"/>
      <c r="J64" s="173"/>
      <c r="K64" s="65"/>
      <c r="O64" s="177"/>
      <c r="P64" s="65"/>
      <c r="X64" s="189"/>
      <c r="Y64" s="64"/>
      <c r="Z64" s="41"/>
    </row>
    <row r="65" spans="5:26" ht="18">
      <c r="E65" s="63"/>
      <c r="F65" s="64"/>
      <c r="G65" s="65"/>
      <c r="J65" s="173"/>
      <c r="K65" s="65"/>
      <c r="O65" s="177"/>
      <c r="P65" s="65"/>
      <c r="X65" s="189"/>
      <c r="Y65" s="64"/>
      <c r="Z65" s="41"/>
    </row>
    <row r="66" spans="5:26" ht="18">
      <c r="E66" s="63"/>
      <c r="F66" s="64"/>
      <c r="G66" s="65"/>
      <c r="J66" s="173"/>
      <c r="K66" s="65"/>
      <c r="O66" s="177"/>
      <c r="P66" s="65"/>
      <c r="X66" s="189"/>
      <c r="Y66" s="64"/>
      <c r="Z66" s="41"/>
    </row>
    <row r="67" spans="5:26" ht="18">
      <c r="E67" s="63"/>
      <c r="F67" s="64"/>
      <c r="G67" s="65"/>
      <c r="J67" s="173"/>
      <c r="K67" s="65"/>
      <c r="O67" s="177"/>
      <c r="P67" s="65"/>
      <c r="X67" s="189"/>
      <c r="Y67" s="64"/>
      <c r="Z67" s="41"/>
    </row>
    <row r="68" spans="5:26" ht="18">
      <c r="E68" s="63"/>
      <c r="F68" s="64"/>
      <c r="G68" s="65"/>
      <c r="J68" s="173"/>
      <c r="K68" s="65"/>
      <c r="O68" s="177"/>
      <c r="P68" s="65"/>
      <c r="X68" s="189"/>
      <c r="Y68" s="64"/>
      <c r="Z68" s="41"/>
    </row>
    <row r="69" spans="5:26" ht="18">
      <c r="E69" s="63"/>
      <c r="F69" s="64"/>
      <c r="G69" s="65"/>
      <c r="J69" s="173"/>
      <c r="K69" s="65"/>
      <c r="O69" s="177"/>
      <c r="P69" s="65"/>
      <c r="X69" s="189"/>
      <c r="Y69" s="64"/>
      <c r="Z69" s="41"/>
    </row>
    <row r="70" spans="5:26" ht="18">
      <c r="E70" s="63"/>
      <c r="F70" s="64"/>
      <c r="G70" s="65"/>
      <c r="J70" s="173"/>
      <c r="K70" s="65"/>
      <c r="O70" s="177"/>
      <c r="P70" s="65"/>
      <c r="X70" s="189"/>
      <c r="Y70" s="64"/>
      <c r="Z70" s="41"/>
    </row>
    <row r="71" spans="5:26" ht="18">
      <c r="E71" s="63"/>
      <c r="F71" s="64"/>
      <c r="G71" s="65"/>
      <c r="J71" s="173"/>
      <c r="K71" s="65"/>
      <c r="O71" s="177"/>
      <c r="P71" s="65"/>
      <c r="X71" s="189"/>
      <c r="Y71" s="64"/>
      <c r="Z71" s="41"/>
    </row>
    <row r="72" spans="5:26" ht="18">
      <c r="E72" s="63"/>
      <c r="F72" s="64"/>
      <c r="G72" s="65"/>
      <c r="J72" s="173"/>
      <c r="K72" s="65"/>
      <c r="O72" s="177"/>
      <c r="P72" s="65"/>
      <c r="X72" s="189"/>
      <c r="Y72" s="64"/>
      <c r="Z72" s="41"/>
    </row>
    <row r="73" spans="5:26" ht="18">
      <c r="E73" s="63"/>
      <c r="F73" s="64"/>
      <c r="G73" s="65"/>
      <c r="J73" s="173"/>
      <c r="K73" s="65"/>
      <c r="O73" s="177"/>
      <c r="P73" s="65"/>
      <c r="X73" s="189"/>
      <c r="Y73" s="64"/>
      <c r="Z73" s="41"/>
    </row>
    <row r="74" ht="18"/>
    <row r="75" ht="18"/>
    <row r="76" ht="18"/>
    <row r="77" ht="18"/>
    <row r="78" ht="18"/>
    <row r="79" ht="18"/>
    <row r="80" ht="18"/>
    <row r="81" ht="18"/>
    <row r="82" ht="18"/>
    <row r="83" spans="2:4" ht="21">
      <c r="B83" s="655" t="s">
        <v>385</v>
      </c>
      <c r="C83" s="655"/>
      <c r="D83" s="655"/>
    </row>
    <row r="84" ht="18"/>
    <row r="85" spans="1:26" s="51" customFormat="1" ht="25.5" customHeight="1">
      <c r="A85" s="45">
        <v>7</v>
      </c>
      <c r="B85" s="100" t="s">
        <v>90</v>
      </c>
      <c r="C85" s="101" t="s">
        <v>91</v>
      </c>
      <c r="D85" s="98" t="s">
        <v>262</v>
      </c>
      <c r="E85" s="53" t="s">
        <v>92</v>
      </c>
      <c r="F85" s="54" t="s">
        <v>3</v>
      </c>
      <c r="G85" s="55">
        <v>4</v>
      </c>
      <c r="H85" s="56">
        <v>9</v>
      </c>
      <c r="I85" s="49">
        <f aca="true" t="shared" si="20" ref="I85:I96">IF(H85="",G85,IF(G85&gt;=5,H85,MAX(G85,H85)))</f>
        <v>9</v>
      </c>
      <c r="J85" s="56">
        <v>5</v>
      </c>
      <c r="K85" s="171"/>
      <c r="L85" s="49">
        <f aca="true" t="shared" si="21" ref="L85:L96">IF(K85="",J85,IF(J85&gt;=5,K85,MAX(J85,K85)))</f>
        <v>5</v>
      </c>
      <c r="M85" s="56">
        <v>6</v>
      </c>
      <c r="N85" s="56"/>
      <c r="O85" s="49">
        <f aca="true" t="shared" si="22" ref="O85:O96">IF(N85="",M85,IF(M85&gt;=5,N85,MAX(M85,N85)))</f>
        <v>6</v>
      </c>
      <c r="P85" s="176">
        <v>0</v>
      </c>
      <c r="Q85" s="56">
        <v>3</v>
      </c>
      <c r="R85" s="49">
        <f aca="true" t="shared" si="23" ref="R85:R96">IF(Q85="",P85,IF(P85&gt;=5,Q85,MAX(P85,Q85)))</f>
        <v>3</v>
      </c>
      <c r="S85" s="56">
        <v>7</v>
      </c>
      <c r="T85" s="56"/>
      <c r="U85" s="49">
        <f aca="true" t="shared" si="24" ref="U85:U96">IF(T85="",S85,IF(S85&gt;=5,T85,MAX(S85,T85)))</f>
        <v>7</v>
      </c>
      <c r="V85" s="56">
        <v>5</v>
      </c>
      <c r="W85" s="56"/>
      <c r="X85" s="49">
        <f aca="true" t="shared" si="25" ref="X85:X96">IF(W85="",V85,IF(V85&gt;=5,W85,MAX(V85,W85)))</f>
        <v>5</v>
      </c>
      <c r="Y85" s="188">
        <f aca="true" t="shared" si="26" ref="Y85:Y96">ROUND(SUMPRODUCT(G85:X85,$G$2:$X$2)/SUMIF($G85:$X85,"&lt;&gt;M",$G$2:$X$2),2)</f>
        <v>6.2</v>
      </c>
      <c r="Z85" s="50" t="str">
        <f aca="true" t="shared" si="27" ref="Z85:Z96">IF(Y85&gt;=9,"Xuất Sắc",IF(Y85&gt;=8,"Giỏi",IF(Y85&gt;=7,"Khá",IF(Y85&gt;=6,"TB.Khá",IF(Y85&gt;=5,"Trung Bình",IF(Y85&gt;=4,"Yếu","Kém"))))))</f>
        <v>TB.Khá</v>
      </c>
    </row>
    <row r="86" spans="1:26" s="51" customFormat="1" ht="25.5" customHeight="1">
      <c r="A86" s="45">
        <v>16</v>
      </c>
      <c r="B86" s="100" t="s">
        <v>113</v>
      </c>
      <c r="C86" s="101" t="s">
        <v>111</v>
      </c>
      <c r="D86" s="98" t="s">
        <v>271</v>
      </c>
      <c r="E86" s="53" t="s">
        <v>63</v>
      </c>
      <c r="F86" s="54" t="s">
        <v>53</v>
      </c>
      <c r="G86" s="55">
        <v>6</v>
      </c>
      <c r="H86" s="56"/>
      <c r="I86" s="49">
        <f t="shared" si="20"/>
        <v>6</v>
      </c>
      <c r="J86" s="56">
        <v>4</v>
      </c>
      <c r="K86" s="171">
        <v>5</v>
      </c>
      <c r="L86" s="49">
        <f t="shared" si="21"/>
        <v>5</v>
      </c>
      <c r="M86" s="56">
        <v>4</v>
      </c>
      <c r="N86" s="56">
        <v>4</v>
      </c>
      <c r="O86" s="49">
        <f t="shared" si="22"/>
        <v>4</v>
      </c>
      <c r="P86" s="176">
        <v>6</v>
      </c>
      <c r="Q86" s="56"/>
      <c r="R86" s="49">
        <f t="shared" si="23"/>
        <v>6</v>
      </c>
      <c r="S86" s="56">
        <v>3</v>
      </c>
      <c r="T86" s="56">
        <v>5</v>
      </c>
      <c r="U86" s="49">
        <f t="shared" si="24"/>
        <v>5</v>
      </c>
      <c r="V86" s="56">
        <v>5</v>
      </c>
      <c r="W86" s="56"/>
      <c r="X86" s="49">
        <f t="shared" si="25"/>
        <v>5</v>
      </c>
      <c r="Y86" s="188">
        <f t="shared" si="26"/>
        <v>5.25</v>
      </c>
      <c r="Z86" s="50" t="str">
        <f t="shared" si="27"/>
        <v>Trung Bình</v>
      </c>
    </row>
    <row r="87" spans="1:26" s="341" customFormat="1" ht="25.5" customHeight="1">
      <c r="A87" s="419">
        <v>19</v>
      </c>
      <c r="B87" s="100" t="s">
        <v>118</v>
      </c>
      <c r="C87" s="101" t="s">
        <v>119</v>
      </c>
      <c r="D87" s="98" t="s">
        <v>274</v>
      </c>
      <c r="E87" s="334" t="s">
        <v>120</v>
      </c>
      <c r="F87" s="336" t="s">
        <v>121</v>
      </c>
      <c r="G87" s="420">
        <v>3</v>
      </c>
      <c r="H87" s="176">
        <v>8</v>
      </c>
      <c r="I87" s="421">
        <f t="shared" si="20"/>
        <v>8</v>
      </c>
      <c r="J87" s="176">
        <v>4</v>
      </c>
      <c r="K87" s="176">
        <v>6</v>
      </c>
      <c r="L87" s="421">
        <f t="shared" si="21"/>
        <v>6</v>
      </c>
      <c r="M87" s="176">
        <v>4</v>
      </c>
      <c r="N87" s="176">
        <v>3</v>
      </c>
      <c r="O87" s="421">
        <f t="shared" si="22"/>
        <v>4</v>
      </c>
      <c r="P87" s="176">
        <v>2</v>
      </c>
      <c r="Q87" s="176">
        <v>2</v>
      </c>
      <c r="R87" s="421">
        <f t="shared" si="23"/>
        <v>2</v>
      </c>
      <c r="S87" s="176">
        <v>3</v>
      </c>
      <c r="T87" s="176">
        <v>5</v>
      </c>
      <c r="U87" s="421">
        <f t="shared" si="24"/>
        <v>5</v>
      </c>
      <c r="V87" s="176">
        <v>6</v>
      </c>
      <c r="W87" s="176"/>
      <c r="X87" s="421">
        <f t="shared" si="25"/>
        <v>6</v>
      </c>
      <c r="Y87" s="422">
        <f t="shared" si="26"/>
        <v>5.1</v>
      </c>
      <c r="Z87" s="340" t="str">
        <f t="shared" si="27"/>
        <v>Trung Bình</v>
      </c>
    </row>
    <row r="88" spans="1:26" s="51" customFormat="1" ht="25.5" customHeight="1">
      <c r="A88" s="397">
        <v>21</v>
      </c>
      <c r="B88" s="100" t="s">
        <v>125</v>
      </c>
      <c r="C88" s="101" t="s">
        <v>123</v>
      </c>
      <c r="D88" s="98" t="s">
        <v>276</v>
      </c>
      <c r="E88" s="53" t="s">
        <v>72</v>
      </c>
      <c r="F88" s="54" t="s">
        <v>53</v>
      </c>
      <c r="G88" s="55">
        <v>3</v>
      </c>
      <c r="H88" s="56"/>
      <c r="I88" s="49">
        <f t="shared" si="20"/>
        <v>3</v>
      </c>
      <c r="J88" s="56">
        <v>2</v>
      </c>
      <c r="K88" s="171"/>
      <c r="L88" s="49">
        <f t="shared" si="21"/>
        <v>2</v>
      </c>
      <c r="M88" s="56">
        <v>4</v>
      </c>
      <c r="N88" s="56"/>
      <c r="O88" s="49">
        <f t="shared" si="22"/>
        <v>4</v>
      </c>
      <c r="P88" s="176">
        <v>3</v>
      </c>
      <c r="Q88" s="56"/>
      <c r="R88" s="49">
        <f t="shared" si="23"/>
        <v>3</v>
      </c>
      <c r="S88" s="56">
        <v>5</v>
      </c>
      <c r="T88" s="56"/>
      <c r="U88" s="49">
        <f t="shared" si="24"/>
        <v>5</v>
      </c>
      <c r="V88" s="56">
        <v>5</v>
      </c>
      <c r="W88" s="56"/>
      <c r="X88" s="49">
        <f t="shared" si="25"/>
        <v>5</v>
      </c>
      <c r="Y88" s="188">
        <f t="shared" si="26"/>
        <v>3.45</v>
      </c>
      <c r="Z88" s="50" t="str">
        <f t="shared" si="27"/>
        <v>Kém</v>
      </c>
    </row>
    <row r="89" spans="1:26" s="51" customFormat="1" ht="25.5" customHeight="1">
      <c r="A89" s="97">
        <v>22</v>
      </c>
      <c r="B89" s="100" t="s">
        <v>126</v>
      </c>
      <c r="C89" s="101" t="s">
        <v>49</v>
      </c>
      <c r="D89" s="98" t="s">
        <v>277</v>
      </c>
      <c r="E89" s="53" t="s">
        <v>127</v>
      </c>
      <c r="F89" s="54"/>
      <c r="G89" s="55"/>
      <c r="H89" s="56"/>
      <c r="I89" s="49">
        <f t="shared" si="20"/>
        <v>0</v>
      </c>
      <c r="J89" s="56"/>
      <c r="K89" s="171"/>
      <c r="L89" s="49">
        <f t="shared" si="21"/>
        <v>0</v>
      </c>
      <c r="M89" s="56"/>
      <c r="N89" s="56"/>
      <c r="O89" s="49">
        <f t="shared" si="22"/>
        <v>0</v>
      </c>
      <c r="P89" s="176"/>
      <c r="Q89" s="56"/>
      <c r="R89" s="49">
        <f t="shared" si="23"/>
        <v>0</v>
      </c>
      <c r="S89" s="56"/>
      <c r="T89" s="56"/>
      <c r="U89" s="49">
        <f t="shared" si="24"/>
        <v>0</v>
      </c>
      <c r="V89" s="56"/>
      <c r="W89" s="56"/>
      <c r="X89" s="49">
        <f t="shared" si="25"/>
        <v>0</v>
      </c>
      <c r="Y89" s="188">
        <f t="shared" si="26"/>
        <v>0</v>
      </c>
      <c r="Z89" s="50" t="str">
        <f t="shared" si="27"/>
        <v>Kém</v>
      </c>
    </row>
    <row r="90" spans="1:26" s="88" customFormat="1" ht="25.5" customHeight="1">
      <c r="A90" s="397">
        <v>33</v>
      </c>
      <c r="B90" s="100" t="s">
        <v>155</v>
      </c>
      <c r="C90" s="101" t="s">
        <v>156</v>
      </c>
      <c r="D90" s="98" t="s">
        <v>288</v>
      </c>
      <c r="E90" s="82" t="s">
        <v>157</v>
      </c>
      <c r="F90" s="83" t="s">
        <v>158</v>
      </c>
      <c r="G90" s="84">
        <v>3</v>
      </c>
      <c r="H90" s="85"/>
      <c r="I90" s="86">
        <f t="shared" si="20"/>
        <v>3</v>
      </c>
      <c r="J90" s="85">
        <v>4</v>
      </c>
      <c r="K90" s="172">
        <v>4</v>
      </c>
      <c r="L90" s="86">
        <f t="shared" si="21"/>
        <v>4</v>
      </c>
      <c r="M90" s="85">
        <v>3</v>
      </c>
      <c r="N90" s="85">
        <v>4</v>
      </c>
      <c r="O90" s="86">
        <f t="shared" si="22"/>
        <v>4</v>
      </c>
      <c r="P90" s="124">
        <v>9</v>
      </c>
      <c r="Q90" s="85"/>
      <c r="R90" s="86">
        <f t="shared" si="23"/>
        <v>9</v>
      </c>
      <c r="S90" s="85">
        <v>4</v>
      </c>
      <c r="T90" s="85">
        <v>5</v>
      </c>
      <c r="U90" s="86">
        <f t="shared" si="24"/>
        <v>5</v>
      </c>
      <c r="V90" s="85">
        <v>5</v>
      </c>
      <c r="W90" s="85"/>
      <c r="X90" s="86">
        <f t="shared" si="25"/>
        <v>5</v>
      </c>
      <c r="Y90" s="188">
        <f t="shared" si="26"/>
        <v>4.95</v>
      </c>
      <c r="Z90" s="87" t="str">
        <f t="shared" si="27"/>
        <v>Yếu</v>
      </c>
    </row>
    <row r="91" spans="1:26" s="51" customFormat="1" ht="25.5" customHeight="1">
      <c r="A91" s="52">
        <v>47</v>
      </c>
      <c r="B91" s="100" t="s">
        <v>190</v>
      </c>
      <c r="C91" s="101" t="s">
        <v>188</v>
      </c>
      <c r="D91" s="98" t="s">
        <v>302</v>
      </c>
      <c r="E91" s="53" t="s">
        <v>191</v>
      </c>
      <c r="F91" s="54" t="s">
        <v>69</v>
      </c>
      <c r="G91" s="58" t="s">
        <v>325</v>
      </c>
      <c r="H91" s="59"/>
      <c r="I91" s="49" t="str">
        <f t="shared" si="20"/>
        <v>M</v>
      </c>
      <c r="J91" s="59">
        <v>6</v>
      </c>
      <c r="K91" s="172"/>
      <c r="L91" s="49">
        <f t="shared" si="21"/>
        <v>6</v>
      </c>
      <c r="M91" s="59">
        <v>3</v>
      </c>
      <c r="N91" s="59">
        <v>4</v>
      </c>
      <c r="O91" s="49">
        <f t="shared" si="22"/>
        <v>4</v>
      </c>
      <c r="P91" s="124">
        <v>9</v>
      </c>
      <c r="Q91" s="59"/>
      <c r="R91" s="49">
        <f t="shared" si="23"/>
        <v>9</v>
      </c>
      <c r="S91" s="59">
        <v>5</v>
      </c>
      <c r="T91" s="59"/>
      <c r="U91" s="49">
        <f t="shared" si="24"/>
        <v>5</v>
      </c>
      <c r="V91" s="59">
        <v>5</v>
      </c>
      <c r="W91" s="59"/>
      <c r="X91" s="49">
        <f t="shared" si="25"/>
        <v>5</v>
      </c>
      <c r="Y91" s="188">
        <f t="shared" si="26"/>
        <v>6</v>
      </c>
      <c r="Z91" s="50" t="str">
        <f t="shared" si="27"/>
        <v>TB.Khá</v>
      </c>
    </row>
    <row r="92" spans="1:26" s="51" customFormat="1" ht="25.5" customHeight="1">
      <c r="A92" s="52">
        <v>50</v>
      </c>
      <c r="B92" s="100" t="s">
        <v>196</v>
      </c>
      <c r="C92" s="101" t="s">
        <v>66</v>
      </c>
      <c r="D92" s="98" t="s">
        <v>305</v>
      </c>
      <c r="E92" s="53" t="s">
        <v>197</v>
      </c>
      <c r="F92" s="54" t="s">
        <v>21</v>
      </c>
      <c r="G92" s="58">
        <v>5</v>
      </c>
      <c r="H92" s="59"/>
      <c r="I92" s="49">
        <f t="shared" si="20"/>
        <v>5</v>
      </c>
      <c r="J92" s="59">
        <v>5</v>
      </c>
      <c r="K92" s="172"/>
      <c r="L92" s="49">
        <f t="shared" si="21"/>
        <v>5</v>
      </c>
      <c r="M92" s="59">
        <v>3</v>
      </c>
      <c r="N92" s="59">
        <v>4</v>
      </c>
      <c r="O92" s="49">
        <f t="shared" si="22"/>
        <v>4</v>
      </c>
      <c r="P92" s="124">
        <v>4</v>
      </c>
      <c r="Q92" s="59"/>
      <c r="R92" s="49">
        <f t="shared" si="23"/>
        <v>4</v>
      </c>
      <c r="S92" s="59">
        <v>4</v>
      </c>
      <c r="T92" s="59">
        <v>6</v>
      </c>
      <c r="U92" s="49">
        <f t="shared" si="24"/>
        <v>6</v>
      </c>
      <c r="V92" s="59">
        <v>6</v>
      </c>
      <c r="W92" s="59"/>
      <c r="X92" s="49">
        <f t="shared" si="25"/>
        <v>6</v>
      </c>
      <c r="Y92" s="188">
        <f t="shared" si="26"/>
        <v>4.8</v>
      </c>
      <c r="Z92" s="50" t="str">
        <f t="shared" si="27"/>
        <v>Yếu</v>
      </c>
    </row>
    <row r="93" spans="1:26" s="51" customFormat="1" ht="25.5" customHeight="1">
      <c r="A93" s="52">
        <v>54</v>
      </c>
      <c r="B93" s="100" t="s">
        <v>202</v>
      </c>
      <c r="C93" s="101" t="s">
        <v>203</v>
      </c>
      <c r="D93" s="98" t="s">
        <v>309</v>
      </c>
      <c r="E93" s="53" t="s">
        <v>204</v>
      </c>
      <c r="F93" s="54" t="s">
        <v>3</v>
      </c>
      <c r="G93" s="58">
        <v>6</v>
      </c>
      <c r="H93" s="59"/>
      <c r="I93" s="49">
        <f t="shared" si="20"/>
        <v>6</v>
      </c>
      <c r="J93" s="59">
        <v>3</v>
      </c>
      <c r="K93" s="172">
        <v>4</v>
      </c>
      <c r="L93" s="49">
        <f t="shared" si="21"/>
        <v>4</v>
      </c>
      <c r="M93" s="59">
        <v>0</v>
      </c>
      <c r="N93" s="59">
        <v>2</v>
      </c>
      <c r="O93" s="49">
        <f t="shared" si="22"/>
        <v>2</v>
      </c>
      <c r="P93" s="124">
        <v>2</v>
      </c>
      <c r="Q93" s="59">
        <v>2</v>
      </c>
      <c r="R93" s="49">
        <f t="shared" si="23"/>
        <v>2</v>
      </c>
      <c r="S93" s="59">
        <v>4</v>
      </c>
      <c r="T93" s="59">
        <v>4</v>
      </c>
      <c r="U93" s="49">
        <f t="shared" si="24"/>
        <v>4</v>
      </c>
      <c r="V93" s="59"/>
      <c r="W93" s="59"/>
      <c r="X93" s="49">
        <f t="shared" si="25"/>
        <v>0</v>
      </c>
      <c r="Y93" s="188">
        <f t="shared" si="26"/>
        <v>3.7</v>
      </c>
      <c r="Z93" s="50" t="str">
        <f t="shared" si="27"/>
        <v>Kém</v>
      </c>
    </row>
    <row r="94" spans="1:26" s="51" customFormat="1" ht="25.5" customHeight="1">
      <c r="A94" s="45">
        <v>58</v>
      </c>
      <c r="B94" s="100" t="s">
        <v>211</v>
      </c>
      <c r="C94" s="101" t="s">
        <v>209</v>
      </c>
      <c r="D94" s="98" t="s">
        <v>313</v>
      </c>
      <c r="E94" s="53" t="s">
        <v>212</v>
      </c>
      <c r="F94" s="54" t="s">
        <v>53</v>
      </c>
      <c r="G94" s="58"/>
      <c r="H94" s="59"/>
      <c r="I94" s="49">
        <f t="shared" si="20"/>
        <v>0</v>
      </c>
      <c r="J94" s="59"/>
      <c r="K94" s="172"/>
      <c r="L94" s="49">
        <f t="shared" si="21"/>
        <v>0</v>
      </c>
      <c r="M94" s="59"/>
      <c r="N94" s="59"/>
      <c r="O94" s="49">
        <f t="shared" si="22"/>
        <v>0</v>
      </c>
      <c r="P94" s="124"/>
      <c r="Q94" s="59"/>
      <c r="R94" s="49">
        <f t="shared" si="23"/>
        <v>0</v>
      </c>
      <c r="S94" s="59"/>
      <c r="T94" s="59"/>
      <c r="U94" s="49">
        <f t="shared" si="24"/>
        <v>0</v>
      </c>
      <c r="V94" s="59">
        <v>3</v>
      </c>
      <c r="W94" s="59">
        <v>1</v>
      </c>
      <c r="X94" s="49">
        <f t="shared" si="25"/>
        <v>3</v>
      </c>
      <c r="Y94" s="188">
        <f t="shared" si="26"/>
        <v>0</v>
      </c>
      <c r="Z94" s="50" t="str">
        <f t="shared" si="27"/>
        <v>Kém</v>
      </c>
    </row>
    <row r="95" spans="1:26" s="51" customFormat="1" ht="25.5" customHeight="1">
      <c r="A95" s="52">
        <v>62</v>
      </c>
      <c r="B95" s="100" t="s">
        <v>223</v>
      </c>
      <c r="C95" s="101" t="s">
        <v>31</v>
      </c>
      <c r="D95" s="98" t="s">
        <v>317</v>
      </c>
      <c r="E95" s="53" t="s">
        <v>224</v>
      </c>
      <c r="F95" s="54"/>
      <c r="G95" s="58"/>
      <c r="H95" s="59"/>
      <c r="I95" s="49">
        <f t="shared" si="20"/>
        <v>0</v>
      </c>
      <c r="J95" s="59"/>
      <c r="K95" s="172"/>
      <c r="L95" s="49">
        <f t="shared" si="21"/>
        <v>0</v>
      </c>
      <c r="M95" s="59"/>
      <c r="N95" s="59"/>
      <c r="O95" s="49">
        <f t="shared" si="22"/>
        <v>0</v>
      </c>
      <c r="P95" s="124"/>
      <c r="Q95" s="59"/>
      <c r="R95" s="49">
        <f t="shared" si="23"/>
        <v>0</v>
      </c>
      <c r="S95" s="59"/>
      <c r="T95" s="59"/>
      <c r="U95" s="49">
        <f t="shared" si="24"/>
        <v>0</v>
      </c>
      <c r="V95" s="59"/>
      <c r="W95" s="59"/>
      <c r="X95" s="49">
        <f t="shared" si="25"/>
        <v>0</v>
      </c>
      <c r="Y95" s="188">
        <f t="shared" si="26"/>
        <v>0</v>
      </c>
      <c r="Z95" s="50" t="str">
        <f t="shared" si="27"/>
        <v>Kém</v>
      </c>
    </row>
    <row r="96" spans="1:26" s="51" customFormat="1" ht="25.5" customHeight="1">
      <c r="A96" s="52">
        <v>66</v>
      </c>
      <c r="B96" s="100" t="s">
        <v>232</v>
      </c>
      <c r="C96" s="101" t="s">
        <v>233</v>
      </c>
      <c r="D96" s="98" t="s">
        <v>321</v>
      </c>
      <c r="E96" s="53" t="s">
        <v>197</v>
      </c>
      <c r="F96" s="54" t="s">
        <v>189</v>
      </c>
      <c r="G96" s="58">
        <v>4</v>
      </c>
      <c r="H96" s="59">
        <v>3</v>
      </c>
      <c r="I96" s="49">
        <f t="shared" si="20"/>
        <v>4</v>
      </c>
      <c r="J96" s="59">
        <v>1</v>
      </c>
      <c r="K96" s="172">
        <v>4</v>
      </c>
      <c r="L96" s="49">
        <f t="shared" si="21"/>
        <v>4</v>
      </c>
      <c r="M96" s="59">
        <v>4</v>
      </c>
      <c r="N96" s="59">
        <v>4</v>
      </c>
      <c r="O96" s="49">
        <f t="shared" si="22"/>
        <v>4</v>
      </c>
      <c r="P96" s="124">
        <v>2</v>
      </c>
      <c r="Q96" s="59">
        <v>2</v>
      </c>
      <c r="R96" s="49">
        <f t="shared" si="23"/>
        <v>2</v>
      </c>
      <c r="S96" s="59">
        <v>6</v>
      </c>
      <c r="T96" s="59"/>
      <c r="U96" s="49">
        <f t="shared" si="24"/>
        <v>6</v>
      </c>
      <c r="V96" s="59"/>
      <c r="W96" s="59"/>
      <c r="X96" s="49">
        <f t="shared" si="25"/>
        <v>0</v>
      </c>
      <c r="Y96" s="188">
        <f t="shared" si="26"/>
        <v>4</v>
      </c>
      <c r="Z96" s="50" t="str">
        <f t="shared" si="27"/>
        <v>Yếu</v>
      </c>
    </row>
  </sheetData>
  <sheetProtection/>
  <autoFilter ref="A1:Z61"/>
  <mergeCells count="2">
    <mergeCell ref="A2:F2"/>
    <mergeCell ref="B83:D83"/>
  </mergeCells>
  <printOptions/>
  <pageMargins left="0.2" right="0.16" top="0.33" bottom="0.27" header="0.17" footer="0.22"/>
  <pageSetup horizontalDpi="300" verticalDpi="300" orientation="landscape" paperSize="8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6"/>
  <sheetViews>
    <sheetView zoomScale="115" zoomScaleNormal="115" zoomScalePageLayoutView="0" workbookViewId="0" topLeftCell="A1">
      <pane xSplit="4" ySplit="2" topLeftCell="J48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57" sqref="K57"/>
    </sheetView>
  </sheetViews>
  <sheetFormatPr defaultColWidth="8.796875" defaultRowHeight="15"/>
  <cols>
    <col min="1" max="1" width="3.59765625" style="41" customWidth="1"/>
    <col min="2" max="2" width="15.69921875" style="75" customWidth="1"/>
    <col min="3" max="3" width="7.3984375" style="75" customWidth="1"/>
    <col min="4" max="4" width="11.09765625" style="75" customWidth="1"/>
    <col min="5" max="5" width="7.69921875" style="62" customWidth="1"/>
    <col min="6" max="6" width="12.8984375" style="63" customWidth="1"/>
    <col min="7" max="28" width="4.8984375" style="65" customWidth="1"/>
    <col min="29" max="29" width="5.69921875" style="66" customWidth="1"/>
    <col min="30" max="30" width="10.59765625" style="64" customWidth="1"/>
    <col min="31" max="16384" width="9" style="41" customWidth="1"/>
  </cols>
  <sheetData>
    <row r="1" spans="1:30" ht="147.75" customHeight="1" thickTop="1">
      <c r="A1" s="34" t="s">
        <v>33</v>
      </c>
      <c r="B1" s="67" t="s">
        <v>35</v>
      </c>
      <c r="C1" s="68" t="s">
        <v>36</v>
      </c>
      <c r="D1" s="35" t="s">
        <v>34</v>
      </c>
      <c r="E1" s="35" t="s">
        <v>37</v>
      </c>
      <c r="F1" s="36" t="s">
        <v>38</v>
      </c>
      <c r="G1" s="77" t="s">
        <v>332</v>
      </c>
      <c r="H1" s="37" t="s">
        <v>247</v>
      </c>
      <c r="I1" s="37" t="s">
        <v>248</v>
      </c>
      <c r="J1" s="77" t="s">
        <v>331</v>
      </c>
      <c r="K1" s="37" t="s">
        <v>247</v>
      </c>
      <c r="L1" s="37" t="s">
        <v>248</v>
      </c>
      <c r="M1" s="107" t="s">
        <v>249</v>
      </c>
      <c r="N1" s="37" t="s">
        <v>247</v>
      </c>
      <c r="O1" s="37" t="s">
        <v>248</v>
      </c>
      <c r="P1" s="77" t="s">
        <v>330</v>
      </c>
      <c r="Q1" s="37" t="s">
        <v>247</v>
      </c>
      <c r="R1" s="37" t="s">
        <v>248</v>
      </c>
      <c r="S1" s="77" t="s">
        <v>329</v>
      </c>
      <c r="T1" s="37" t="s">
        <v>247</v>
      </c>
      <c r="U1" s="37" t="s">
        <v>248</v>
      </c>
      <c r="V1" s="38" t="s">
        <v>328</v>
      </c>
      <c r="W1" s="37" t="s">
        <v>247</v>
      </c>
      <c r="X1" s="37" t="s">
        <v>248</v>
      </c>
      <c r="Y1" s="38" t="s">
        <v>327</v>
      </c>
      <c r="Z1" s="37" t="s">
        <v>247</v>
      </c>
      <c r="AA1" s="37" t="s">
        <v>248</v>
      </c>
      <c r="AB1" s="77" t="s">
        <v>362</v>
      </c>
      <c r="AC1" s="39" t="s">
        <v>326</v>
      </c>
      <c r="AD1" s="40" t="s">
        <v>255</v>
      </c>
    </row>
    <row r="2" spans="1:30" ht="19.5" customHeight="1">
      <c r="A2" s="653" t="s">
        <v>39</v>
      </c>
      <c r="B2" s="654"/>
      <c r="C2" s="654"/>
      <c r="D2" s="654"/>
      <c r="E2" s="654"/>
      <c r="F2" s="654"/>
      <c r="G2" s="105">
        <v>0</v>
      </c>
      <c r="H2" s="42">
        <v>0</v>
      </c>
      <c r="I2" s="42">
        <v>5</v>
      </c>
      <c r="J2" s="42">
        <v>0</v>
      </c>
      <c r="K2" s="42">
        <v>0</v>
      </c>
      <c r="L2" s="42">
        <v>4</v>
      </c>
      <c r="M2" s="42">
        <v>0</v>
      </c>
      <c r="N2" s="42">
        <v>0</v>
      </c>
      <c r="O2" s="42">
        <v>5</v>
      </c>
      <c r="P2" s="42">
        <v>0</v>
      </c>
      <c r="Q2" s="42">
        <v>0</v>
      </c>
      <c r="R2" s="42">
        <v>5</v>
      </c>
      <c r="S2" s="42">
        <v>0</v>
      </c>
      <c r="T2" s="42">
        <v>0</v>
      </c>
      <c r="U2" s="42">
        <v>3</v>
      </c>
      <c r="V2" s="42">
        <v>0</v>
      </c>
      <c r="W2" s="42">
        <v>0</v>
      </c>
      <c r="X2" s="42">
        <v>0</v>
      </c>
      <c r="Y2" s="42">
        <v>0</v>
      </c>
      <c r="Z2" s="42">
        <v>0</v>
      </c>
      <c r="AA2" s="42">
        <v>0</v>
      </c>
      <c r="AB2" s="42">
        <f>SUM(G2:AA2)</f>
        <v>22</v>
      </c>
      <c r="AC2" s="43"/>
      <c r="AD2" s="44"/>
    </row>
    <row r="3" spans="1:30" s="51" customFormat="1" ht="19.5" customHeight="1">
      <c r="A3" s="45">
        <v>1</v>
      </c>
      <c r="B3" s="69" t="s">
        <v>76</v>
      </c>
      <c r="C3" s="70" t="s">
        <v>40</v>
      </c>
      <c r="D3" s="46" t="s">
        <v>256</v>
      </c>
      <c r="E3" s="46" t="s">
        <v>71</v>
      </c>
      <c r="F3" s="47" t="s">
        <v>2</v>
      </c>
      <c r="G3" s="48">
        <v>9</v>
      </c>
      <c r="H3" s="48"/>
      <c r="I3" s="49">
        <f aca="true" t="shared" si="0" ref="I3:I29">IF(H3="",G3,IF(G3&gt;=5,H3,MAX(G3,H3)))</f>
        <v>9</v>
      </c>
      <c r="J3" s="48">
        <v>9</v>
      </c>
      <c r="K3" s="48"/>
      <c r="L3" s="49">
        <f aca="true" t="shared" si="1" ref="L3:L29">IF(K3="",J3,IF(J3&gt;=5,K3,MAX(J3,K3)))</f>
        <v>9</v>
      </c>
      <c r="M3" s="48">
        <v>6</v>
      </c>
      <c r="N3" s="48"/>
      <c r="O3" s="49">
        <f aca="true" t="shared" si="2" ref="O3:O29">IF(N3="",M3,IF(M3&gt;=5,N3,MAX(M3,N3)))</f>
        <v>6</v>
      </c>
      <c r="P3" s="48">
        <v>4</v>
      </c>
      <c r="Q3" s="48">
        <v>5</v>
      </c>
      <c r="R3" s="49">
        <f aca="true" t="shared" si="3" ref="R3:R29">IF(Q3="",P3,IF(P3&gt;=5,Q3,MAX(P3,Q3)))</f>
        <v>5</v>
      </c>
      <c r="S3" s="49">
        <v>8</v>
      </c>
      <c r="T3" s="49"/>
      <c r="U3" s="49">
        <f aca="true" t="shared" si="4" ref="U3:U55">IF(T3="",S3,IF(S3&gt;=5,T3,MAX(S3,T3)))</f>
        <v>8</v>
      </c>
      <c r="V3" s="49">
        <v>5</v>
      </c>
      <c r="W3" s="49"/>
      <c r="X3" s="49">
        <f aca="true" t="shared" si="5" ref="X3:X55">IF(W3="",V3,IF(V3&gt;=5,W3,MAX(V3,W3)))</f>
        <v>5</v>
      </c>
      <c r="Y3" s="48"/>
      <c r="Z3" s="48"/>
      <c r="AA3" s="49">
        <f aca="true" t="shared" si="6" ref="AA3:AA29">IF(Z3="",Y3,IF(Y3&gt;=5,Z3,MAX(Y3,Z3)))</f>
        <v>0</v>
      </c>
      <c r="AB3" s="188">
        <f>ROUND(SUMPRODUCT(G3:AA3,$G$2:$AA$2)/SUMIF($G3:$AA3,"&lt;&gt;M",$G$2:$AA$2),2)</f>
        <v>7.27</v>
      </c>
      <c r="AC3" s="81">
        <f>IF(G3="M",ROUND(SUMPRODUCT(J3:X3,$J$2:$X$2)/SUM($J$2:$X$2),2),ROUND(SUMPRODUCT(G3:X3,$G$2:$X$2)/SUM($G$2:$X$2),2))</f>
        <v>7.27</v>
      </c>
      <c r="AD3" s="50" t="str">
        <f aca="true" t="shared" si="7" ref="AD3:AD34">IF(AC3&gt;=9,"Xuất Sắc",IF(AC3&gt;=8,"Giỏi",IF(AC3&gt;=7,"Khá",IF(AC3&gt;=6,"TB.Khá",IF(AC3&gt;=5,"Trung Bình",IF(AC3&gt;=4,"Yếu","Kém"))))))</f>
        <v>Khá</v>
      </c>
    </row>
    <row r="4" spans="1:30" s="51" customFormat="1" ht="19.5" customHeight="1">
      <c r="A4" s="52">
        <v>2</v>
      </c>
      <c r="B4" s="71" t="s">
        <v>77</v>
      </c>
      <c r="C4" s="72" t="s">
        <v>40</v>
      </c>
      <c r="D4" s="53" t="s">
        <v>257</v>
      </c>
      <c r="E4" s="53" t="s">
        <v>78</v>
      </c>
      <c r="F4" s="54" t="s">
        <v>79</v>
      </c>
      <c r="G4" s="56">
        <v>10</v>
      </c>
      <c r="H4" s="56"/>
      <c r="I4" s="49">
        <f t="shared" si="0"/>
        <v>10</v>
      </c>
      <c r="J4" s="56">
        <v>4</v>
      </c>
      <c r="K4" s="56">
        <v>5</v>
      </c>
      <c r="L4" s="49">
        <f t="shared" si="1"/>
        <v>5</v>
      </c>
      <c r="M4" s="56">
        <v>6</v>
      </c>
      <c r="N4" s="56"/>
      <c r="O4" s="49">
        <f t="shared" si="2"/>
        <v>6</v>
      </c>
      <c r="P4" s="56">
        <v>4</v>
      </c>
      <c r="Q4" s="56">
        <v>5</v>
      </c>
      <c r="R4" s="49">
        <f t="shared" si="3"/>
        <v>5</v>
      </c>
      <c r="S4" s="49">
        <v>6</v>
      </c>
      <c r="T4" s="49"/>
      <c r="U4" s="49">
        <f t="shared" si="4"/>
        <v>6</v>
      </c>
      <c r="V4" s="49">
        <v>7</v>
      </c>
      <c r="W4" s="49"/>
      <c r="X4" s="49">
        <f t="shared" si="5"/>
        <v>7</v>
      </c>
      <c r="Y4" s="56"/>
      <c r="Z4" s="56"/>
      <c r="AA4" s="49">
        <f t="shared" si="6"/>
        <v>0</v>
      </c>
      <c r="AB4" s="188">
        <f aca="true" t="shared" si="8" ref="AB4:AB56">ROUND(SUMPRODUCT(G4:AA4,$G$2:$AA$2)/SUMIF($G4:$AA4,"&lt;&gt;M",$G$2:$AA$2),2)</f>
        <v>6.5</v>
      </c>
      <c r="AC4" s="81">
        <f aca="true" t="shared" si="9" ref="AC4:AC56">IF(G4="M",ROUND(SUMPRODUCT(J4:X4,$J$2:$X$2)/SUM($J$2:$X$2),2),ROUND(SUMPRODUCT(G4:X4,$G$2:$X$2)/SUM($G$2:$X$2),2))</f>
        <v>6.5</v>
      </c>
      <c r="AD4" s="50" t="str">
        <f t="shared" si="7"/>
        <v>TB.Khá</v>
      </c>
    </row>
    <row r="5" spans="1:30" s="51" customFormat="1" ht="19.5" customHeight="1">
      <c r="A5" s="52">
        <v>3</v>
      </c>
      <c r="B5" s="71" t="s">
        <v>80</v>
      </c>
      <c r="C5" s="72" t="s">
        <v>81</v>
      </c>
      <c r="D5" s="53" t="s">
        <v>258</v>
      </c>
      <c r="E5" s="53" t="s">
        <v>57</v>
      </c>
      <c r="F5" s="54" t="s">
        <v>82</v>
      </c>
      <c r="G5" s="56">
        <v>10</v>
      </c>
      <c r="H5" s="56"/>
      <c r="I5" s="49">
        <f t="shared" si="0"/>
        <v>10</v>
      </c>
      <c r="J5" s="56">
        <v>1</v>
      </c>
      <c r="K5" s="56">
        <v>6</v>
      </c>
      <c r="L5" s="49">
        <f t="shared" si="1"/>
        <v>6</v>
      </c>
      <c r="M5" s="56">
        <v>7</v>
      </c>
      <c r="N5" s="56"/>
      <c r="O5" s="49">
        <f t="shared" si="2"/>
        <v>7</v>
      </c>
      <c r="P5" s="56">
        <v>3</v>
      </c>
      <c r="Q5" s="56">
        <v>5</v>
      </c>
      <c r="R5" s="49">
        <f t="shared" si="3"/>
        <v>5</v>
      </c>
      <c r="S5" s="49">
        <v>5</v>
      </c>
      <c r="T5" s="49"/>
      <c r="U5" s="49">
        <f t="shared" si="4"/>
        <v>5</v>
      </c>
      <c r="V5" s="49">
        <v>8</v>
      </c>
      <c r="W5" s="49"/>
      <c r="X5" s="49">
        <f t="shared" si="5"/>
        <v>8</v>
      </c>
      <c r="Y5" s="56"/>
      <c r="Z5" s="56"/>
      <c r="AA5" s="49">
        <f t="shared" si="6"/>
        <v>0</v>
      </c>
      <c r="AB5" s="188">
        <f t="shared" si="8"/>
        <v>6.77</v>
      </c>
      <c r="AC5" s="81">
        <f t="shared" si="9"/>
        <v>6.77</v>
      </c>
      <c r="AD5" s="50" t="str">
        <f t="shared" si="7"/>
        <v>TB.Khá</v>
      </c>
    </row>
    <row r="6" spans="1:30" s="51" customFormat="1" ht="19.5" customHeight="1">
      <c r="A6" s="45">
        <v>4</v>
      </c>
      <c r="B6" s="71" t="s">
        <v>83</v>
      </c>
      <c r="C6" s="72" t="s">
        <v>81</v>
      </c>
      <c r="D6" s="53" t="s">
        <v>259</v>
      </c>
      <c r="E6" s="53" t="s">
        <v>55</v>
      </c>
      <c r="F6" s="54" t="s">
        <v>25</v>
      </c>
      <c r="G6" s="56">
        <v>8</v>
      </c>
      <c r="H6" s="56"/>
      <c r="I6" s="49">
        <f t="shared" si="0"/>
        <v>8</v>
      </c>
      <c r="J6" s="56">
        <v>2</v>
      </c>
      <c r="K6" s="56">
        <v>5</v>
      </c>
      <c r="L6" s="49">
        <f t="shared" si="1"/>
        <v>5</v>
      </c>
      <c r="M6" s="56">
        <v>6</v>
      </c>
      <c r="N6" s="56"/>
      <c r="O6" s="49">
        <f t="shared" si="2"/>
        <v>6</v>
      </c>
      <c r="P6" s="56">
        <v>4</v>
      </c>
      <c r="Q6" s="56">
        <v>6</v>
      </c>
      <c r="R6" s="49">
        <f t="shared" si="3"/>
        <v>6</v>
      </c>
      <c r="S6" s="49">
        <v>6</v>
      </c>
      <c r="T6" s="49"/>
      <c r="U6" s="49">
        <f t="shared" si="4"/>
        <v>6</v>
      </c>
      <c r="V6" s="49">
        <v>5</v>
      </c>
      <c r="W6" s="49"/>
      <c r="X6" s="49">
        <f t="shared" si="5"/>
        <v>5</v>
      </c>
      <c r="Y6" s="56"/>
      <c r="Z6" s="56"/>
      <c r="AA6" s="49">
        <f t="shared" si="6"/>
        <v>0</v>
      </c>
      <c r="AB6" s="188">
        <f t="shared" si="8"/>
        <v>6.27</v>
      </c>
      <c r="AC6" s="81">
        <f t="shared" si="9"/>
        <v>6.27</v>
      </c>
      <c r="AD6" s="50" t="str">
        <f t="shared" si="7"/>
        <v>TB.Khá</v>
      </c>
    </row>
    <row r="7" spans="1:30" s="51" customFormat="1" ht="19.5" customHeight="1">
      <c r="A7" s="52">
        <v>5</v>
      </c>
      <c r="B7" s="71" t="s">
        <v>84</v>
      </c>
      <c r="C7" s="72" t="s">
        <v>44</v>
      </c>
      <c r="D7" s="53" t="s">
        <v>260</v>
      </c>
      <c r="E7" s="53" t="s">
        <v>85</v>
      </c>
      <c r="F7" s="54" t="s">
        <v>86</v>
      </c>
      <c r="G7" s="56">
        <v>9</v>
      </c>
      <c r="H7" s="56"/>
      <c r="I7" s="49">
        <f t="shared" si="0"/>
        <v>9</v>
      </c>
      <c r="J7" s="56">
        <v>2</v>
      </c>
      <c r="K7" s="56">
        <v>5</v>
      </c>
      <c r="L7" s="49">
        <f t="shared" si="1"/>
        <v>5</v>
      </c>
      <c r="M7" s="56">
        <v>5</v>
      </c>
      <c r="N7" s="56"/>
      <c r="O7" s="49">
        <f t="shared" si="2"/>
        <v>5</v>
      </c>
      <c r="P7" s="56">
        <v>4</v>
      </c>
      <c r="Q7" s="56">
        <v>6</v>
      </c>
      <c r="R7" s="49">
        <f t="shared" si="3"/>
        <v>6</v>
      </c>
      <c r="S7" s="49">
        <v>7</v>
      </c>
      <c r="T7" s="49"/>
      <c r="U7" s="49">
        <f t="shared" si="4"/>
        <v>7</v>
      </c>
      <c r="V7" s="49">
        <v>6</v>
      </c>
      <c r="W7" s="49"/>
      <c r="X7" s="49">
        <f t="shared" si="5"/>
        <v>6</v>
      </c>
      <c r="Y7" s="56"/>
      <c r="Z7" s="56"/>
      <c r="AA7" s="49">
        <f t="shared" si="6"/>
        <v>0</v>
      </c>
      <c r="AB7" s="188">
        <f t="shared" si="8"/>
        <v>6.41</v>
      </c>
      <c r="AC7" s="81">
        <f t="shared" si="9"/>
        <v>6.41</v>
      </c>
      <c r="AD7" s="50" t="str">
        <f t="shared" si="7"/>
        <v>TB.Khá</v>
      </c>
    </row>
    <row r="8" spans="1:30" s="51" customFormat="1" ht="19.5" customHeight="1">
      <c r="A8" s="52">
        <v>6</v>
      </c>
      <c r="B8" s="71" t="s">
        <v>87</v>
      </c>
      <c r="C8" s="72" t="s">
        <v>88</v>
      </c>
      <c r="D8" s="53" t="s">
        <v>261</v>
      </c>
      <c r="E8" s="53" t="s">
        <v>61</v>
      </c>
      <c r="F8" s="54" t="s">
        <v>89</v>
      </c>
      <c r="G8" s="56">
        <v>9</v>
      </c>
      <c r="H8" s="56"/>
      <c r="I8" s="49">
        <f t="shared" si="0"/>
        <v>9</v>
      </c>
      <c r="J8" s="56">
        <v>5</v>
      </c>
      <c r="K8" s="56"/>
      <c r="L8" s="49">
        <f t="shared" si="1"/>
        <v>5</v>
      </c>
      <c r="M8" s="56">
        <v>7</v>
      </c>
      <c r="N8" s="56"/>
      <c r="O8" s="49">
        <f t="shared" si="2"/>
        <v>7</v>
      </c>
      <c r="P8" s="102">
        <v>7</v>
      </c>
      <c r="Q8" s="56"/>
      <c r="R8" s="49">
        <f t="shared" si="3"/>
        <v>7</v>
      </c>
      <c r="S8" s="49">
        <v>7</v>
      </c>
      <c r="T8" s="49"/>
      <c r="U8" s="49">
        <f t="shared" si="4"/>
        <v>7</v>
      </c>
      <c r="V8" s="49">
        <v>8</v>
      </c>
      <c r="W8" s="49"/>
      <c r="X8" s="49">
        <f t="shared" si="5"/>
        <v>8</v>
      </c>
      <c r="Y8" s="56"/>
      <c r="Z8" s="56"/>
      <c r="AA8" s="49">
        <f t="shared" si="6"/>
        <v>0</v>
      </c>
      <c r="AB8" s="188">
        <f t="shared" si="8"/>
        <v>7.09</v>
      </c>
      <c r="AC8" s="81">
        <f t="shared" si="9"/>
        <v>7.09</v>
      </c>
      <c r="AD8" s="50" t="str">
        <f t="shared" si="7"/>
        <v>Khá</v>
      </c>
    </row>
    <row r="9" spans="1:30" s="51" customFormat="1" ht="19.5" customHeight="1">
      <c r="A9" s="45">
        <v>7</v>
      </c>
      <c r="B9" s="71" t="s">
        <v>93</v>
      </c>
      <c r="C9" s="72" t="s">
        <v>94</v>
      </c>
      <c r="D9" s="53" t="s">
        <v>263</v>
      </c>
      <c r="E9" s="53" t="s">
        <v>95</v>
      </c>
      <c r="F9" s="54" t="s">
        <v>3</v>
      </c>
      <c r="G9" s="56">
        <v>7</v>
      </c>
      <c r="H9" s="56"/>
      <c r="I9" s="49">
        <f t="shared" si="0"/>
        <v>7</v>
      </c>
      <c r="J9" s="56">
        <v>5</v>
      </c>
      <c r="K9" s="56"/>
      <c r="L9" s="49">
        <f t="shared" si="1"/>
        <v>5</v>
      </c>
      <c r="M9" s="56">
        <v>6</v>
      </c>
      <c r="N9" s="56"/>
      <c r="O9" s="49">
        <f t="shared" si="2"/>
        <v>6</v>
      </c>
      <c r="P9" s="56">
        <v>5</v>
      </c>
      <c r="Q9" s="56"/>
      <c r="R9" s="49">
        <f t="shared" si="3"/>
        <v>5</v>
      </c>
      <c r="S9" s="49">
        <v>7</v>
      </c>
      <c r="T9" s="49"/>
      <c r="U9" s="49">
        <f t="shared" si="4"/>
        <v>7</v>
      </c>
      <c r="V9" s="49">
        <v>8</v>
      </c>
      <c r="W9" s="49"/>
      <c r="X9" s="49">
        <f t="shared" si="5"/>
        <v>8</v>
      </c>
      <c r="Y9" s="56"/>
      <c r="Z9" s="56"/>
      <c r="AA9" s="49">
        <f t="shared" si="6"/>
        <v>0</v>
      </c>
      <c r="AB9" s="188">
        <f t="shared" si="8"/>
        <v>5.95</v>
      </c>
      <c r="AC9" s="81">
        <f t="shared" si="9"/>
        <v>5.95</v>
      </c>
      <c r="AD9" s="50" t="str">
        <f t="shared" si="7"/>
        <v>Trung Bình</v>
      </c>
    </row>
    <row r="10" spans="1:30" s="51" customFormat="1" ht="19.5" customHeight="1">
      <c r="A10" s="52">
        <v>8</v>
      </c>
      <c r="B10" s="71" t="s">
        <v>96</v>
      </c>
      <c r="C10" s="72" t="s">
        <v>97</v>
      </c>
      <c r="D10" s="53" t="s">
        <v>264</v>
      </c>
      <c r="E10" s="53" t="s">
        <v>98</v>
      </c>
      <c r="F10" s="54" t="s">
        <v>99</v>
      </c>
      <c r="G10" s="56">
        <v>8</v>
      </c>
      <c r="H10" s="56"/>
      <c r="I10" s="49">
        <f t="shared" si="0"/>
        <v>8</v>
      </c>
      <c r="J10" s="56">
        <v>3</v>
      </c>
      <c r="K10" s="56">
        <v>6</v>
      </c>
      <c r="L10" s="49">
        <f t="shared" si="1"/>
        <v>6</v>
      </c>
      <c r="M10" s="56">
        <v>7</v>
      </c>
      <c r="N10" s="56"/>
      <c r="O10" s="49">
        <f t="shared" si="2"/>
        <v>7</v>
      </c>
      <c r="P10" s="56">
        <v>4</v>
      </c>
      <c r="Q10" s="56">
        <v>5</v>
      </c>
      <c r="R10" s="49">
        <f t="shared" si="3"/>
        <v>5</v>
      </c>
      <c r="S10" s="49">
        <v>5</v>
      </c>
      <c r="T10" s="49"/>
      <c r="U10" s="49">
        <f t="shared" si="4"/>
        <v>5</v>
      </c>
      <c r="V10" s="49">
        <v>9</v>
      </c>
      <c r="W10" s="49"/>
      <c r="X10" s="49">
        <f t="shared" si="5"/>
        <v>9</v>
      </c>
      <c r="Y10" s="56"/>
      <c r="Z10" s="56"/>
      <c r="AA10" s="49">
        <f t="shared" si="6"/>
        <v>0</v>
      </c>
      <c r="AB10" s="188">
        <f t="shared" si="8"/>
        <v>6.32</v>
      </c>
      <c r="AC10" s="81">
        <f t="shared" si="9"/>
        <v>6.32</v>
      </c>
      <c r="AD10" s="50" t="str">
        <f t="shared" si="7"/>
        <v>TB.Khá</v>
      </c>
    </row>
    <row r="11" spans="1:30" s="51" customFormat="1" ht="19.5" customHeight="1">
      <c r="A11" s="52">
        <v>9</v>
      </c>
      <c r="B11" s="71" t="s">
        <v>83</v>
      </c>
      <c r="C11" s="72" t="s">
        <v>100</v>
      </c>
      <c r="D11" s="53" t="s">
        <v>265</v>
      </c>
      <c r="E11" s="53" t="s">
        <v>101</v>
      </c>
      <c r="F11" s="54" t="s">
        <v>86</v>
      </c>
      <c r="G11" s="56">
        <v>9</v>
      </c>
      <c r="H11" s="56"/>
      <c r="I11" s="49">
        <f t="shared" si="0"/>
        <v>9</v>
      </c>
      <c r="J11" s="56">
        <v>4</v>
      </c>
      <c r="K11" s="56"/>
      <c r="L11" s="49">
        <f t="shared" si="1"/>
        <v>4</v>
      </c>
      <c r="M11" s="56">
        <v>7</v>
      </c>
      <c r="N11" s="56"/>
      <c r="O11" s="49">
        <f t="shared" si="2"/>
        <v>7</v>
      </c>
      <c r="P11" s="56">
        <v>5</v>
      </c>
      <c r="Q11" s="56"/>
      <c r="R11" s="49">
        <f t="shared" si="3"/>
        <v>5</v>
      </c>
      <c r="S11" s="49">
        <v>8</v>
      </c>
      <c r="T11" s="49"/>
      <c r="U11" s="49">
        <f t="shared" si="4"/>
        <v>8</v>
      </c>
      <c r="V11" s="49">
        <v>5</v>
      </c>
      <c r="W11" s="49"/>
      <c r="X11" s="49">
        <f t="shared" si="5"/>
        <v>5</v>
      </c>
      <c r="Y11" s="56"/>
      <c r="Z11" s="56"/>
      <c r="AA11" s="49">
        <f t="shared" si="6"/>
        <v>0</v>
      </c>
      <c r="AB11" s="188">
        <f t="shared" si="8"/>
        <v>6.59</v>
      </c>
      <c r="AC11" s="81">
        <f t="shared" si="9"/>
        <v>6.59</v>
      </c>
      <c r="AD11" s="50" t="str">
        <f t="shared" si="7"/>
        <v>TB.Khá</v>
      </c>
    </row>
    <row r="12" spans="1:30" s="51" customFormat="1" ht="19.5" customHeight="1">
      <c r="A12" s="45">
        <v>10</v>
      </c>
      <c r="B12" s="71" t="s">
        <v>102</v>
      </c>
      <c r="C12" s="72" t="s">
        <v>100</v>
      </c>
      <c r="D12" s="53" t="s">
        <v>266</v>
      </c>
      <c r="E12" s="53" t="s">
        <v>103</v>
      </c>
      <c r="F12" s="54" t="s">
        <v>53</v>
      </c>
      <c r="G12" s="56">
        <v>8</v>
      </c>
      <c r="H12" s="56"/>
      <c r="I12" s="49">
        <f t="shared" si="0"/>
        <v>8</v>
      </c>
      <c r="J12" s="56">
        <v>2</v>
      </c>
      <c r="K12" s="56">
        <v>5</v>
      </c>
      <c r="L12" s="49">
        <f t="shared" si="1"/>
        <v>5</v>
      </c>
      <c r="M12" s="56">
        <v>6</v>
      </c>
      <c r="N12" s="56"/>
      <c r="O12" s="49">
        <f t="shared" si="2"/>
        <v>6</v>
      </c>
      <c r="P12" s="56">
        <v>3</v>
      </c>
      <c r="Q12" s="56">
        <v>6</v>
      </c>
      <c r="R12" s="49">
        <f t="shared" si="3"/>
        <v>6</v>
      </c>
      <c r="S12" s="49">
        <v>5</v>
      </c>
      <c r="T12" s="49"/>
      <c r="U12" s="49">
        <f t="shared" si="4"/>
        <v>5</v>
      </c>
      <c r="V12" s="49">
        <v>7</v>
      </c>
      <c r="W12" s="49"/>
      <c r="X12" s="49">
        <f t="shared" si="5"/>
        <v>7</v>
      </c>
      <c r="Y12" s="56"/>
      <c r="Z12" s="56"/>
      <c r="AA12" s="49">
        <f t="shared" si="6"/>
        <v>0</v>
      </c>
      <c r="AB12" s="188">
        <f t="shared" si="8"/>
        <v>6.14</v>
      </c>
      <c r="AC12" s="81">
        <f t="shared" si="9"/>
        <v>6.14</v>
      </c>
      <c r="AD12" s="50" t="str">
        <f t="shared" si="7"/>
        <v>TB.Khá</v>
      </c>
    </row>
    <row r="13" spans="1:30" s="51" customFormat="1" ht="19.5" customHeight="1">
      <c r="A13" s="52">
        <v>11</v>
      </c>
      <c r="B13" s="71" t="s">
        <v>104</v>
      </c>
      <c r="C13" s="72" t="s">
        <v>105</v>
      </c>
      <c r="D13" s="53" t="s">
        <v>267</v>
      </c>
      <c r="E13" s="53" t="s">
        <v>106</v>
      </c>
      <c r="F13" s="54" t="s">
        <v>41</v>
      </c>
      <c r="G13" s="56">
        <v>6</v>
      </c>
      <c r="H13" s="56"/>
      <c r="I13" s="49">
        <f t="shared" si="0"/>
        <v>6</v>
      </c>
      <c r="J13" s="56">
        <v>5</v>
      </c>
      <c r="K13" s="56"/>
      <c r="L13" s="49">
        <f t="shared" si="1"/>
        <v>5</v>
      </c>
      <c r="M13" s="56">
        <v>6</v>
      </c>
      <c r="N13" s="56"/>
      <c r="O13" s="49">
        <f t="shared" si="2"/>
        <v>6</v>
      </c>
      <c r="P13" s="56">
        <v>6</v>
      </c>
      <c r="Q13" s="56"/>
      <c r="R13" s="49">
        <f t="shared" si="3"/>
        <v>6</v>
      </c>
      <c r="S13" s="49">
        <v>8</v>
      </c>
      <c r="T13" s="49"/>
      <c r="U13" s="49">
        <f t="shared" si="4"/>
        <v>8</v>
      </c>
      <c r="V13" s="49">
        <v>6</v>
      </c>
      <c r="W13" s="49"/>
      <c r="X13" s="49">
        <f t="shared" si="5"/>
        <v>6</v>
      </c>
      <c r="Y13" s="56"/>
      <c r="Z13" s="56"/>
      <c r="AA13" s="49">
        <f t="shared" si="6"/>
        <v>0</v>
      </c>
      <c r="AB13" s="188">
        <f t="shared" si="8"/>
        <v>6.09</v>
      </c>
      <c r="AC13" s="81">
        <f t="shared" si="9"/>
        <v>6.09</v>
      </c>
      <c r="AD13" s="50" t="str">
        <f t="shared" si="7"/>
        <v>TB.Khá</v>
      </c>
    </row>
    <row r="14" spans="1:30" s="51" customFormat="1" ht="19.5" customHeight="1">
      <c r="A14" s="52">
        <v>12</v>
      </c>
      <c r="B14" s="71" t="s">
        <v>107</v>
      </c>
      <c r="C14" s="72" t="s">
        <v>46</v>
      </c>
      <c r="D14" s="53" t="s">
        <v>268</v>
      </c>
      <c r="E14" s="53" t="s">
        <v>108</v>
      </c>
      <c r="F14" s="54" t="s">
        <v>21</v>
      </c>
      <c r="G14" s="56">
        <v>5</v>
      </c>
      <c r="H14" s="56"/>
      <c r="I14" s="49">
        <f t="shared" si="0"/>
        <v>5</v>
      </c>
      <c r="J14" s="56">
        <v>5</v>
      </c>
      <c r="K14" s="56"/>
      <c r="L14" s="49">
        <f t="shared" si="1"/>
        <v>5</v>
      </c>
      <c r="M14" s="56">
        <v>6</v>
      </c>
      <c r="N14" s="56"/>
      <c r="O14" s="49">
        <f t="shared" si="2"/>
        <v>6</v>
      </c>
      <c r="P14" s="56">
        <v>5</v>
      </c>
      <c r="Q14" s="56"/>
      <c r="R14" s="49">
        <f t="shared" si="3"/>
        <v>5</v>
      </c>
      <c r="S14" s="49">
        <v>8</v>
      </c>
      <c r="T14" s="49"/>
      <c r="U14" s="49">
        <f t="shared" si="4"/>
        <v>8</v>
      </c>
      <c r="V14" s="49">
        <v>7</v>
      </c>
      <c r="W14" s="49"/>
      <c r="X14" s="49">
        <f t="shared" si="5"/>
        <v>7</v>
      </c>
      <c r="Y14" s="56"/>
      <c r="Z14" s="56"/>
      <c r="AA14" s="49">
        <f t="shared" si="6"/>
        <v>0</v>
      </c>
      <c r="AB14" s="188">
        <f t="shared" si="8"/>
        <v>5.64</v>
      </c>
      <c r="AC14" s="81">
        <f t="shared" si="9"/>
        <v>5.64</v>
      </c>
      <c r="AD14" s="50" t="str">
        <f t="shared" si="7"/>
        <v>Trung Bình</v>
      </c>
    </row>
    <row r="15" spans="1:30" s="51" customFormat="1" ht="19.5" customHeight="1">
      <c r="A15" s="45">
        <v>13</v>
      </c>
      <c r="B15" s="71" t="s">
        <v>47</v>
      </c>
      <c r="C15" s="72" t="s">
        <v>46</v>
      </c>
      <c r="D15" s="53" t="s">
        <v>269</v>
      </c>
      <c r="E15" s="53" t="s">
        <v>109</v>
      </c>
      <c r="F15" s="54" t="s">
        <v>58</v>
      </c>
      <c r="G15" s="56">
        <v>5</v>
      </c>
      <c r="H15" s="56"/>
      <c r="I15" s="49">
        <f t="shared" si="0"/>
        <v>5</v>
      </c>
      <c r="J15" s="56">
        <v>3</v>
      </c>
      <c r="K15" s="56">
        <v>5</v>
      </c>
      <c r="L15" s="49">
        <f t="shared" si="1"/>
        <v>5</v>
      </c>
      <c r="M15" s="56">
        <v>6</v>
      </c>
      <c r="N15" s="56"/>
      <c r="O15" s="49">
        <f t="shared" si="2"/>
        <v>6</v>
      </c>
      <c r="P15" s="56">
        <v>3</v>
      </c>
      <c r="Q15" s="178">
        <v>5</v>
      </c>
      <c r="R15" s="49">
        <f t="shared" si="3"/>
        <v>5</v>
      </c>
      <c r="S15" s="49">
        <v>6</v>
      </c>
      <c r="T15" s="49"/>
      <c r="U15" s="49">
        <f t="shared" si="4"/>
        <v>6</v>
      </c>
      <c r="V15" s="49">
        <v>9</v>
      </c>
      <c r="W15" s="49"/>
      <c r="X15" s="49">
        <f t="shared" si="5"/>
        <v>9</v>
      </c>
      <c r="Y15" s="56"/>
      <c r="Z15" s="56"/>
      <c r="AA15" s="49">
        <f t="shared" si="6"/>
        <v>0</v>
      </c>
      <c r="AB15" s="188">
        <f t="shared" si="8"/>
        <v>5.36</v>
      </c>
      <c r="AC15" s="81">
        <f t="shared" si="9"/>
        <v>5.36</v>
      </c>
      <c r="AD15" s="50" t="str">
        <f t="shared" si="7"/>
        <v>Trung Bình</v>
      </c>
    </row>
    <row r="16" spans="1:30" s="51" customFormat="1" ht="19.5" customHeight="1">
      <c r="A16" s="52">
        <v>14</v>
      </c>
      <c r="B16" s="71" t="s">
        <v>110</v>
      </c>
      <c r="C16" s="72" t="s">
        <v>111</v>
      </c>
      <c r="D16" s="53" t="s">
        <v>270</v>
      </c>
      <c r="E16" s="53" t="s">
        <v>112</v>
      </c>
      <c r="F16" s="54" t="s">
        <v>2</v>
      </c>
      <c r="G16" s="56">
        <v>9</v>
      </c>
      <c r="H16" s="56"/>
      <c r="I16" s="49">
        <f t="shared" si="0"/>
        <v>9</v>
      </c>
      <c r="J16" s="56">
        <v>2</v>
      </c>
      <c r="K16" s="56">
        <v>5</v>
      </c>
      <c r="L16" s="49">
        <f t="shared" si="1"/>
        <v>5</v>
      </c>
      <c r="M16" s="56">
        <v>4</v>
      </c>
      <c r="N16" s="56">
        <v>6</v>
      </c>
      <c r="O16" s="49">
        <f t="shared" si="2"/>
        <v>6</v>
      </c>
      <c r="P16" s="56"/>
      <c r="Q16" s="56"/>
      <c r="R16" s="49">
        <f t="shared" si="3"/>
        <v>0</v>
      </c>
      <c r="S16" s="49">
        <v>5</v>
      </c>
      <c r="T16" s="49"/>
      <c r="U16" s="49">
        <f t="shared" si="4"/>
        <v>5</v>
      </c>
      <c r="V16" s="49">
        <v>5</v>
      </c>
      <c r="W16" s="49"/>
      <c r="X16" s="49">
        <f t="shared" si="5"/>
        <v>5</v>
      </c>
      <c r="Y16" s="56"/>
      <c r="Z16" s="56"/>
      <c r="AA16" s="49">
        <f t="shared" si="6"/>
        <v>0</v>
      </c>
      <c r="AB16" s="188">
        <f t="shared" si="8"/>
        <v>5</v>
      </c>
      <c r="AC16" s="81">
        <f t="shared" si="9"/>
        <v>5</v>
      </c>
      <c r="AD16" s="50" t="str">
        <f t="shared" si="7"/>
        <v>Trung Bình</v>
      </c>
    </row>
    <row r="17" spans="1:30" s="51" customFormat="1" ht="19.5" customHeight="1">
      <c r="A17" s="52">
        <v>15</v>
      </c>
      <c r="B17" s="71" t="s">
        <v>104</v>
      </c>
      <c r="C17" s="72" t="s">
        <v>111</v>
      </c>
      <c r="D17" s="53" t="s">
        <v>272</v>
      </c>
      <c r="E17" s="53" t="s">
        <v>114</v>
      </c>
      <c r="F17" s="54" t="s">
        <v>67</v>
      </c>
      <c r="G17" s="56">
        <v>7</v>
      </c>
      <c r="H17" s="56"/>
      <c r="I17" s="49">
        <f t="shared" si="0"/>
        <v>7</v>
      </c>
      <c r="J17" s="56">
        <v>4</v>
      </c>
      <c r="K17" s="56">
        <v>7</v>
      </c>
      <c r="L17" s="49">
        <f t="shared" si="1"/>
        <v>7</v>
      </c>
      <c r="M17" s="56">
        <v>4</v>
      </c>
      <c r="N17" s="56">
        <v>5</v>
      </c>
      <c r="O17" s="49">
        <f t="shared" si="2"/>
        <v>5</v>
      </c>
      <c r="P17" s="56">
        <v>5</v>
      </c>
      <c r="Q17" s="56"/>
      <c r="R17" s="49">
        <f t="shared" si="3"/>
        <v>5</v>
      </c>
      <c r="S17" s="49">
        <v>7</v>
      </c>
      <c r="T17" s="49"/>
      <c r="U17" s="49">
        <f t="shared" si="4"/>
        <v>7</v>
      </c>
      <c r="V17" s="49">
        <v>5</v>
      </c>
      <c r="W17" s="49"/>
      <c r="X17" s="49">
        <f t="shared" si="5"/>
        <v>5</v>
      </c>
      <c r="Y17" s="56"/>
      <c r="Z17" s="56"/>
      <c r="AA17" s="49">
        <f t="shared" si="6"/>
        <v>0</v>
      </c>
      <c r="AB17" s="188">
        <f t="shared" si="8"/>
        <v>6.09</v>
      </c>
      <c r="AC17" s="81">
        <f t="shared" si="9"/>
        <v>6.09</v>
      </c>
      <c r="AD17" s="50" t="str">
        <f t="shared" si="7"/>
        <v>TB.Khá</v>
      </c>
    </row>
    <row r="18" spans="1:30" s="51" customFormat="1" ht="19.5" customHeight="1">
      <c r="A18" s="45">
        <v>16</v>
      </c>
      <c r="B18" s="71" t="s">
        <v>115</v>
      </c>
      <c r="C18" s="72" t="s">
        <v>116</v>
      </c>
      <c r="D18" s="53" t="s">
        <v>273</v>
      </c>
      <c r="E18" s="53" t="s">
        <v>117</v>
      </c>
      <c r="F18" s="54" t="s">
        <v>5</v>
      </c>
      <c r="G18" s="56">
        <v>6</v>
      </c>
      <c r="H18" s="56"/>
      <c r="I18" s="49">
        <f t="shared" si="0"/>
        <v>6</v>
      </c>
      <c r="J18" s="56">
        <v>5</v>
      </c>
      <c r="K18" s="56"/>
      <c r="L18" s="49">
        <f t="shared" si="1"/>
        <v>5</v>
      </c>
      <c r="M18" s="56">
        <v>6</v>
      </c>
      <c r="N18" s="56"/>
      <c r="O18" s="49">
        <f t="shared" si="2"/>
        <v>6</v>
      </c>
      <c r="P18" s="56">
        <v>4</v>
      </c>
      <c r="Q18" s="56">
        <v>5</v>
      </c>
      <c r="R18" s="49">
        <f t="shared" si="3"/>
        <v>5</v>
      </c>
      <c r="S18" s="49">
        <v>6</v>
      </c>
      <c r="T18" s="49"/>
      <c r="U18" s="49">
        <f t="shared" si="4"/>
        <v>6</v>
      </c>
      <c r="V18" s="49">
        <v>7</v>
      </c>
      <c r="W18" s="49"/>
      <c r="X18" s="49">
        <f t="shared" si="5"/>
        <v>7</v>
      </c>
      <c r="Y18" s="56"/>
      <c r="Z18" s="56"/>
      <c r="AA18" s="49">
        <f t="shared" si="6"/>
        <v>0</v>
      </c>
      <c r="AB18" s="188">
        <f t="shared" si="8"/>
        <v>5.59</v>
      </c>
      <c r="AC18" s="81">
        <f t="shared" si="9"/>
        <v>5.59</v>
      </c>
      <c r="AD18" s="50" t="str">
        <f t="shared" si="7"/>
        <v>Trung Bình</v>
      </c>
    </row>
    <row r="19" spans="1:30" s="51" customFormat="1" ht="19.5" customHeight="1">
      <c r="A19" s="52">
        <v>17</v>
      </c>
      <c r="B19" s="71" t="s">
        <v>122</v>
      </c>
      <c r="C19" s="72" t="s">
        <v>123</v>
      </c>
      <c r="D19" s="53" t="s">
        <v>275</v>
      </c>
      <c r="E19" s="53" t="s">
        <v>124</v>
      </c>
      <c r="F19" s="54" t="s">
        <v>3</v>
      </c>
      <c r="G19" s="56">
        <v>8</v>
      </c>
      <c r="H19" s="56"/>
      <c r="I19" s="49">
        <f t="shared" si="0"/>
        <v>8</v>
      </c>
      <c r="J19" s="56">
        <v>3</v>
      </c>
      <c r="K19" s="56">
        <v>6</v>
      </c>
      <c r="L19" s="49">
        <f t="shared" si="1"/>
        <v>6</v>
      </c>
      <c r="M19" s="56">
        <v>4</v>
      </c>
      <c r="N19" s="56">
        <v>6</v>
      </c>
      <c r="O19" s="49">
        <f t="shared" si="2"/>
        <v>6</v>
      </c>
      <c r="P19" s="56">
        <v>4</v>
      </c>
      <c r="Q19" s="56">
        <v>6</v>
      </c>
      <c r="R19" s="49">
        <f t="shared" si="3"/>
        <v>6</v>
      </c>
      <c r="S19" s="49">
        <v>6</v>
      </c>
      <c r="T19" s="49"/>
      <c r="U19" s="49">
        <f t="shared" si="4"/>
        <v>6</v>
      </c>
      <c r="V19" s="49">
        <v>8</v>
      </c>
      <c r="W19" s="49"/>
      <c r="X19" s="49">
        <f t="shared" si="5"/>
        <v>8</v>
      </c>
      <c r="Y19" s="56"/>
      <c r="Z19" s="56"/>
      <c r="AA19" s="49">
        <f t="shared" si="6"/>
        <v>0</v>
      </c>
      <c r="AB19" s="188">
        <f t="shared" si="8"/>
        <v>6.45</v>
      </c>
      <c r="AC19" s="81">
        <f t="shared" si="9"/>
        <v>6.45</v>
      </c>
      <c r="AD19" s="50" t="str">
        <f t="shared" si="7"/>
        <v>TB.Khá</v>
      </c>
    </row>
    <row r="20" spans="1:30" s="51" customFormat="1" ht="19.5" customHeight="1">
      <c r="A20" s="52">
        <v>18</v>
      </c>
      <c r="B20" s="71" t="s">
        <v>128</v>
      </c>
      <c r="C20" s="72" t="s">
        <v>49</v>
      </c>
      <c r="D20" s="53" t="s">
        <v>278</v>
      </c>
      <c r="E20" s="53" t="s">
        <v>129</v>
      </c>
      <c r="F20" s="54" t="s">
        <v>86</v>
      </c>
      <c r="G20" s="56">
        <v>8</v>
      </c>
      <c r="H20" s="56"/>
      <c r="I20" s="49">
        <f t="shared" si="0"/>
        <v>8</v>
      </c>
      <c r="J20" s="56">
        <v>3</v>
      </c>
      <c r="K20" s="56">
        <v>7</v>
      </c>
      <c r="L20" s="49">
        <f t="shared" si="1"/>
        <v>7</v>
      </c>
      <c r="M20" s="56">
        <v>8</v>
      </c>
      <c r="N20" s="56"/>
      <c r="O20" s="49">
        <f t="shared" si="2"/>
        <v>8</v>
      </c>
      <c r="P20" s="56">
        <v>6</v>
      </c>
      <c r="Q20" s="56"/>
      <c r="R20" s="49">
        <f t="shared" si="3"/>
        <v>6</v>
      </c>
      <c r="S20" s="49">
        <v>7</v>
      </c>
      <c r="T20" s="49"/>
      <c r="U20" s="49">
        <f t="shared" si="4"/>
        <v>7</v>
      </c>
      <c r="V20" s="49">
        <v>8</v>
      </c>
      <c r="W20" s="49"/>
      <c r="X20" s="49">
        <f t="shared" si="5"/>
        <v>8</v>
      </c>
      <c r="Y20" s="56"/>
      <c r="Z20" s="56"/>
      <c r="AA20" s="49">
        <f t="shared" si="6"/>
        <v>0</v>
      </c>
      <c r="AB20" s="188">
        <f t="shared" si="8"/>
        <v>7.23</v>
      </c>
      <c r="AC20" s="81">
        <f t="shared" si="9"/>
        <v>7.23</v>
      </c>
      <c r="AD20" s="50" t="str">
        <f t="shared" si="7"/>
        <v>Khá</v>
      </c>
    </row>
    <row r="21" spans="1:30" s="51" customFormat="1" ht="19.5" customHeight="1">
      <c r="A21" s="45">
        <v>19</v>
      </c>
      <c r="B21" s="71" t="s">
        <v>130</v>
      </c>
      <c r="C21" s="72" t="s">
        <v>131</v>
      </c>
      <c r="D21" s="53" t="s">
        <v>279</v>
      </c>
      <c r="E21" s="53" t="s">
        <v>132</v>
      </c>
      <c r="F21" s="54" t="s">
        <v>22</v>
      </c>
      <c r="G21" s="56">
        <v>3</v>
      </c>
      <c r="H21" s="56">
        <v>9</v>
      </c>
      <c r="I21" s="49">
        <f t="shared" si="0"/>
        <v>9</v>
      </c>
      <c r="J21" s="56">
        <v>4</v>
      </c>
      <c r="K21" s="56">
        <v>4</v>
      </c>
      <c r="L21" s="49">
        <f t="shared" si="1"/>
        <v>4</v>
      </c>
      <c r="M21" s="56">
        <v>6</v>
      </c>
      <c r="N21" s="56"/>
      <c r="O21" s="49">
        <f t="shared" si="2"/>
        <v>6</v>
      </c>
      <c r="P21" s="56">
        <v>2</v>
      </c>
      <c r="Q21" s="178">
        <v>4</v>
      </c>
      <c r="R21" s="49">
        <f t="shared" si="3"/>
        <v>4</v>
      </c>
      <c r="S21" s="49">
        <v>4</v>
      </c>
      <c r="T21" s="49">
        <v>6</v>
      </c>
      <c r="U21" s="49">
        <f t="shared" si="4"/>
        <v>6</v>
      </c>
      <c r="V21" s="49">
        <v>6</v>
      </c>
      <c r="W21" s="49"/>
      <c r="X21" s="49">
        <f t="shared" si="5"/>
        <v>6</v>
      </c>
      <c r="Y21" s="56"/>
      <c r="Z21" s="56"/>
      <c r="AA21" s="49">
        <f t="shared" si="6"/>
        <v>0</v>
      </c>
      <c r="AB21" s="188">
        <f t="shared" si="8"/>
        <v>5.86</v>
      </c>
      <c r="AC21" s="81">
        <f t="shared" si="9"/>
        <v>5.86</v>
      </c>
      <c r="AD21" s="50" t="str">
        <f t="shared" si="7"/>
        <v>Trung Bình</v>
      </c>
    </row>
    <row r="22" spans="1:30" s="51" customFormat="1" ht="19.5" customHeight="1">
      <c r="A22" s="52">
        <v>20</v>
      </c>
      <c r="B22" s="71" t="s">
        <v>133</v>
      </c>
      <c r="C22" s="72" t="s">
        <v>134</v>
      </c>
      <c r="D22" s="53" t="s">
        <v>280</v>
      </c>
      <c r="E22" s="53" t="s">
        <v>135</v>
      </c>
      <c r="F22" s="54" t="s">
        <v>26</v>
      </c>
      <c r="G22" s="56">
        <v>9</v>
      </c>
      <c r="H22" s="56"/>
      <c r="I22" s="49">
        <f t="shared" si="0"/>
        <v>9</v>
      </c>
      <c r="J22" s="56">
        <v>4</v>
      </c>
      <c r="K22" s="56">
        <v>5</v>
      </c>
      <c r="L22" s="49">
        <f t="shared" si="1"/>
        <v>5</v>
      </c>
      <c r="M22" s="56">
        <v>5</v>
      </c>
      <c r="N22" s="56"/>
      <c r="O22" s="49">
        <f t="shared" si="2"/>
        <v>5</v>
      </c>
      <c r="P22" s="56">
        <v>3</v>
      </c>
      <c r="Q22" s="56">
        <v>6</v>
      </c>
      <c r="R22" s="49">
        <f t="shared" si="3"/>
        <v>6</v>
      </c>
      <c r="S22" s="49">
        <v>6</v>
      </c>
      <c r="T22" s="49"/>
      <c r="U22" s="49">
        <f t="shared" si="4"/>
        <v>6</v>
      </c>
      <c r="V22" s="49">
        <v>10</v>
      </c>
      <c r="W22" s="49"/>
      <c r="X22" s="49">
        <f t="shared" si="5"/>
        <v>10</v>
      </c>
      <c r="Y22" s="56"/>
      <c r="Z22" s="56"/>
      <c r="AA22" s="49">
        <f t="shared" si="6"/>
        <v>0</v>
      </c>
      <c r="AB22" s="188">
        <f t="shared" si="8"/>
        <v>6.27</v>
      </c>
      <c r="AC22" s="81">
        <f t="shared" si="9"/>
        <v>6.27</v>
      </c>
      <c r="AD22" s="50" t="str">
        <f t="shared" si="7"/>
        <v>TB.Khá</v>
      </c>
    </row>
    <row r="23" spans="1:30" s="51" customFormat="1" ht="19.5" customHeight="1">
      <c r="A23" s="52">
        <v>21</v>
      </c>
      <c r="B23" s="71" t="s">
        <v>136</v>
      </c>
      <c r="C23" s="72" t="s">
        <v>134</v>
      </c>
      <c r="D23" s="53" t="s">
        <v>281</v>
      </c>
      <c r="E23" s="53" t="s">
        <v>137</v>
      </c>
      <c r="F23" s="54" t="s">
        <v>2</v>
      </c>
      <c r="G23" s="56">
        <v>8</v>
      </c>
      <c r="H23" s="56"/>
      <c r="I23" s="49">
        <f t="shared" si="0"/>
        <v>8</v>
      </c>
      <c r="J23" s="56">
        <v>5</v>
      </c>
      <c r="K23" s="56"/>
      <c r="L23" s="49">
        <f t="shared" si="1"/>
        <v>5</v>
      </c>
      <c r="M23" s="56">
        <v>7</v>
      </c>
      <c r="N23" s="56"/>
      <c r="O23" s="49">
        <f t="shared" si="2"/>
        <v>7</v>
      </c>
      <c r="P23" s="56">
        <v>5</v>
      </c>
      <c r="Q23" s="56"/>
      <c r="R23" s="49">
        <f t="shared" si="3"/>
        <v>5</v>
      </c>
      <c r="S23" s="49">
        <v>8</v>
      </c>
      <c r="T23" s="49"/>
      <c r="U23" s="49">
        <f t="shared" si="4"/>
        <v>8</v>
      </c>
      <c r="V23" s="49">
        <v>7</v>
      </c>
      <c r="W23" s="49"/>
      <c r="X23" s="49">
        <f t="shared" si="5"/>
        <v>7</v>
      </c>
      <c r="Y23" s="56"/>
      <c r="Z23" s="56"/>
      <c r="AA23" s="49">
        <f t="shared" si="6"/>
        <v>0</v>
      </c>
      <c r="AB23" s="188">
        <f t="shared" si="8"/>
        <v>6.55</v>
      </c>
      <c r="AC23" s="81">
        <f t="shared" si="9"/>
        <v>6.55</v>
      </c>
      <c r="AD23" s="50" t="str">
        <f t="shared" si="7"/>
        <v>TB.Khá</v>
      </c>
    </row>
    <row r="24" spans="1:30" s="51" customFormat="1" ht="19.5" customHeight="1">
      <c r="A24" s="45">
        <v>22</v>
      </c>
      <c r="B24" s="71" t="s">
        <v>138</v>
      </c>
      <c r="C24" s="72" t="s">
        <v>139</v>
      </c>
      <c r="D24" s="53" t="s">
        <v>282</v>
      </c>
      <c r="E24" s="53" t="s">
        <v>140</v>
      </c>
      <c r="F24" s="54" t="s">
        <v>20</v>
      </c>
      <c r="G24" s="56">
        <v>9</v>
      </c>
      <c r="H24" s="56"/>
      <c r="I24" s="49">
        <f t="shared" si="0"/>
        <v>9</v>
      </c>
      <c r="J24" s="56">
        <v>3</v>
      </c>
      <c r="K24" s="56">
        <v>5</v>
      </c>
      <c r="L24" s="49">
        <f t="shared" si="1"/>
        <v>5</v>
      </c>
      <c r="M24" s="56">
        <v>7</v>
      </c>
      <c r="N24" s="56"/>
      <c r="O24" s="49">
        <f t="shared" si="2"/>
        <v>7</v>
      </c>
      <c r="P24" s="56">
        <v>4</v>
      </c>
      <c r="Q24" s="56">
        <v>6</v>
      </c>
      <c r="R24" s="49">
        <f t="shared" si="3"/>
        <v>6</v>
      </c>
      <c r="S24" s="49">
        <v>6</v>
      </c>
      <c r="T24" s="49"/>
      <c r="U24" s="49">
        <f t="shared" si="4"/>
        <v>6</v>
      </c>
      <c r="V24" s="49">
        <v>8</v>
      </c>
      <c r="W24" s="49"/>
      <c r="X24" s="49">
        <f t="shared" si="5"/>
        <v>8</v>
      </c>
      <c r="Y24" s="56"/>
      <c r="Z24" s="56"/>
      <c r="AA24" s="49">
        <f t="shared" si="6"/>
        <v>0</v>
      </c>
      <c r="AB24" s="188">
        <f t="shared" si="8"/>
        <v>6.73</v>
      </c>
      <c r="AC24" s="81">
        <f t="shared" si="9"/>
        <v>6.73</v>
      </c>
      <c r="AD24" s="50" t="str">
        <f t="shared" si="7"/>
        <v>TB.Khá</v>
      </c>
    </row>
    <row r="25" spans="1:30" s="51" customFormat="1" ht="19.5" customHeight="1">
      <c r="A25" s="52">
        <v>23</v>
      </c>
      <c r="B25" s="71" t="s">
        <v>141</v>
      </c>
      <c r="C25" s="72" t="s">
        <v>142</v>
      </c>
      <c r="D25" s="53" t="s">
        <v>283</v>
      </c>
      <c r="E25" s="53" t="s">
        <v>143</v>
      </c>
      <c r="F25" s="54" t="s">
        <v>144</v>
      </c>
      <c r="G25" s="56">
        <v>9</v>
      </c>
      <c r="H25" s="56"/>
      <c r="I25" s="49">
        <f t="shared" si="0"/>
        <v>9</v>
      </c>
      <c r="J25" s="56">
        <v>3</v>
      </c>
      <c r="K25" s="56">
        <v>5</v>
      </c>
      <c r="L25" s="49">
        <f t="shared" si="1"/>
        <v>5</v>
      </c>
      <c r="M25" s="56">
        <v>6</v>
      </c>
      <c r="N25" s="56"/>
      <c r="O25" s="49">
        <f t="shared" si="2"/>
        <v>6</v>
      </c>
      <c r="P25" s="56">
        <v>5</v>
      </c>
      <c r="Q25" s="56"/>
      <c r="R25" s="49">
        <f t="shared" si="3"/>
        <v>5</v>
      </c>
      <c r="S25" s="49">
        <v>8</v>
      </c>
      <c r="T25" s="49"/>
      <c r="U25" s="49">
        <f t="shared" si="4"/>
        <v>8</v>
      </c>
      <c r="V25" s="49">
        <v>6</v>
      </c>
      <c r="W25" s="49"/>
      <c r="X25" s="49">
        <f t="shared" si="5"/>
        <v>6</v>
      </c>
      <c r="Y25" s="56"/>
      <c r="Z25" s="56"/>
      <c r="AA25" s="49">
        <f t="shared" si="6"/>
        <v>0</v>
      </c>
      <c r="AB25" s="188">
        <f t="shared" si="8"/>
        <v>6.55</v>
      </c>
      <c r="AC25" s="81">
        <f t="shared" si="9"/>
        <v>6.55</v>
      </c>
      <c r="AD25" s="50" t="str">
        <f t="shared" si="7"/>
        <v>TB.Khá</v>
      </c>
    </row>
    <row r="26" spans="1:30" s="51" customFormat="1" ht="19.5" customHeight="1">
      <c r="A26" s="52">
        <v>24</v>
      </c>
      <c r="B26" s="71" t="s">
        <v>125</v>
      </c>
      <c r="C26" s="72" t="s">
        <v>145</v>
      </c>
      <c r="D26" s="53" t="s">
        <v>284</v>
      </c>
      <c r="E26" s="53" t="s">
        <v>146</v>
      </c>
      <c r="F26" s="54" t="s">
        <v>16</v>
      </c>
      <c r="G26" s="56">
        <v>9</v>
      </c>
      <c r="H26" s="56"/>
      <c r="I26" s="49">
        <f t="shared" si="0"/>
        <v>9</v>
      </c>
      <c r="J26" s="56">
        <v>2</v>
      </c>
      <c r="K26" s="56">
        <v>5</v>
      </c>
      <c r="L26" s="49">
        <f t="shared" si="1"/>
        <v>5</v>
      </c>
      <c r="M26" s="56">
        <v>6</v>
      </c>
      <c r="N26" s="56"/>
      <c r="O26" s="49">
        <f t="shared" si="2"/>
        <v>6</v>
      </c>
      <c r="P26" s="56">
        <v>4</v>
      </c>
      <c r="Q26" s="56">
        <v>7</v>
      </c>
      <c r="R26" s="49">
        <f t="shared" si="3"/>
        <v>7</v>
      </c>
      <c r="S26" s="49">
        <v>6</v>
      </c>
      <c r="T26" s="49"/>
      <c r="U26" s="49">
        <f t="shared" si="4"/>
        <v>6</v>
      </c>
      <c r="V26" s="49">
        <v>8</v>
      </c>
      <c r="W26" s="49"/>
      <c r="X26" s="49">
        <f t="shared" si="5"/>
        <v>8</v>
      </c>
      <c r="Y26" s="56"/>
      <c r="Z26" s="56"/>
      <c r="AA26" s="49">
        <f t="shared" si="6"/>
        <v>0</v>
      </c>
      <c r="AB26" s="188">
        <f t="shared" si="8"/>
        <v>6.73</v>
      </c>
      <c r="AC26" s="81">
        <f t="shared" si="9"/>
        <v>6.73</v>
      </c>
      <c r="AD26" s="50" t="str">
        <f t="shared" si="7"/>
        <v>TB.Khá</v>
      </c>
    </row>
    <row r="27" spans="1:30" s="51" customFormat="1" ht="19.5" customHeight="1">
      <c r="A27" s="45">
        <v>25</v>
      </c>
      <c r="B27" s="71" t="s">
        <v>147</v>
      </c>
      <c r="C27" s="72" t="s">
        <v>148</v>
      </c>
      <c r="D27" s="53" t="s">
        <v>285</v>
      </c>
      <c r="E27" s="53" t="s">
        <v>149</v>
      </c>
      <c r="F27" s="54" t="s">
        <v>150</v>
      </c>
      <c r="G27" s="56">
        <v>9</v>
      </c>
      <c r="H27" s="56"/>
      <c r="I27" s="49">
        <f t="shared" si="0"/>
        <v>9</v>
      </c>
      <c r="J27" s="56">
        <v>3</v>
      </c>
      <c r="K27" s="178">
        <v>5</v>
      </c>
      <c r="L27" s="49">
        <f t="shared" si="1"/>
        <v>5</v>
      </c>
      <c r="M27" s="56">
        <v>6</v>
      </c>
      <c r="N27" s="56"/>
      <c r="O27" s="49">
        <f t="shared" si="2"/>
        <v>6</v>
      </c>
      <c r="P27" s="56">
        <v>4</v>
      </c>
      <c r="Q27" s="56">
        <v>6</v>
      </c>
      <c r="R27" s="49">
        <f t="shared" si="3"/>
        <v>6</v>
      </c>
      <c r="S27" s="49">
        <v>5</v>
      </c>
      <c r="T27" s="49"/>
      <c r="U27" s="49">
        <f t="shared" si="4"/>
        <v>5</v>
      </c>
      <c r="V27" s="49">
        <v>5</v>
      </c>
      <c r="W27" s="49"/>
      <c r="X27" s="49">
        <f t="shared" si="5"/>
        <v>5</v>
      </c>
      <c r="Y27" s="56"/>
      <c r="Z27" s="56"/>
      <c r="AA27" s="49">
        <f t="shared" si="6"/>
        <v>0</v>
      </c>
      <c r="AB27" s="188">
        <f t="shared" si="8"/>
        <v>6.36</v>
      </c>
      <c r="AC27" s="81">
        <f t="shared" si="9"/>
        <v>6.36</v>
      </c>
      <c r="AD27" s="50" t="str">
        <f t="shared" si="7"/>
        <v>TB.Khá</v>
      </c>
    </row>
    <row r="28" spans="1:30" s="51" customFormat="1" ht="19.5" customHeight="1">
      <c r="A28" s="52">
        <v>26</v>
      </c>
      <c r="B28" s="71" t="s">
        <v>151</v>
      </c>
      <c r="C28" s="72" t="s">
        <v>54</v>
      </c>
      <c r="D28" s="53" t="s">
        <v>286</v>
      </c>
      <c r="E28" s="53" t="s">
        <v>152</v>
      </c>
      <c r="F28" s="54" t="s">
        <v>20</v>
      </c>
      <c r="G28" s="59">
        <v>7</v>
      </c>
      <c r="H28" s="59"/>
      <c r="I28" s="49">
        <f t="shared" si="0"/>
        <v>7</v>
      </c>
      <c r="J28" s="59">
        <v>5</v>
      </c>
      <c r="K28" s="59"/>
      <c r="L28" s="49">
        <f t="shared" si="1"/>
        <v>5</v>
      </c>
      <c r="M28" s="59">
        <v>8</v>
      </c>
      <c r="N28" s="59"/>
      <c r="O28" s="49">
        <f t="shared" si="2"/>
        <v>8</v>
      </c>
      <c r="P28" s="59">
        <v>5</v>
      </c>
      <c r="Q28" s="59"/>
      <c r="R28" s="49">
        <f t="shared" si="3"/>
        <v>5</v>
      </c>
      <c r="S28" s="49">
        <v>7</v>
      </c>
      <c r="T28" s="49"/>
      <c r="U28" s="49">
        <f t="shared" si="4"/>
        <v>7</v>
      </c>
      <c r="V28" s="49">
        <v>7</v>
      </c>
      <c r="W28" s="49"/>
      <c r="X28" s="49">
        <f t="shared" si="5"/>
        <v>7</v>
      </c>
      <c r="Y28" s="59"/>
      <c r="Z28" s="59"/>
      <c r="AA28" s="49">
        <f t="shared" si="6"/>
        <v>0</v>
      </c>
      <c r="AB28" s="188">
        <f t="shared" si="8"/>
        <v>6.41</v>
      </c>
      <c r="AC28" s="81">
        <f t="shared" si="9"/>
        <v>6.41</v>
      </c>
      <c r="AD28" s="50" t="str">
        <f t="shared" si="7"/>
        <v>TB.Khá</v>
      </c>
    </row>
    <row r="29" spans="1:30" s="51" customFormat="1" ht="19.5" customHeight="1">
      <c r="A29" s="52">
        <v>27</v>
      </c>
      <c r="B29" s="71" t="s">
        <v>153</v>
      </c>
      <c r="C29" s="72" t="s">
        <v>56</v>
      </c>
      <c r="D29" s="53" t="s">
        <v>287</v>
      </c>
      <c r="E29" s="53" t="s">
        <v>154</v>
      </c>
      <c r="F29" s="54" t="s">
        <v>2</v>
      </c>
      <c r="G29" s="59">
        <v>9</v>
      </c>
      <c r="H29" s="59"/>
      <c r="I29" s="49">
        <f t="shared" si="0"/>
        <v>9</v>
      </c>
      <c r="J29" s="59">
        <v>3</v>
      </c>
      <c r="K29" s="59">
        <v>3</v>
      </c>
      <c r="L29" s="49">
        <f t="shared" si="1"/>
        <v>3</v>
      </c>
      <c r="M29" s="108">
        <v>7</v>
      </c>
      <c r="N29" s="59"/>
      <c r="O29" s="49">
        <f t="shared" si="2"/>
        <v>7</v>
      </c>
      <c r="P29" s="59">
        <v>4</v>
      </c>
      <c r="Q29" s="59">
        <v>5</v>
      </c>
      <c r="R29" s="49">
        <f t="shared" si="3"/>
        <v>5</v>
      </c>
      <c r="S29" s="49">
        <v>8</v>
      </c>
      <c r="T29" s="49"/>
      <c r="U29" s="49">
        <f t="shared" si="4"/>
        <v>8</v>
      </c>
      <c r="V29" s="49">
        <v>5</v>
      </c>
      <c r="W29" s="49"/>
      <c r="X29" s="49">
        <f t="shared" si="5"/>
        <v>5</v>
      </c>
      <c r="Y29" s="59"/>
      <c r="Z29" s="59"/>
      <c r="AA29" s="49">
        <f t="shared" si="6"/>
        <v>0</v>
      </c>
      <c r="AB29" s="188">
        <f t="shared" si="8"/>
        <v>6.41</v>
      </c>
      <c r="AC29" s="81">
        <f t="shared" si="9"/>
        <v>6.41</v>
      </c>
      <c r="AD29" s="50" t="str">
        <f t="shared" si="7"/>
        <v>TB.Khá</v>
      </c>
    </row>
    <row r="30" spans="1:30" s="51" customFormat="1" ht="19.5" customHeight="1">
      <c r="A30" s="45">
        <v>28</v>
      </c>
      <c r="B30" s="71" t="s">
        <v>159</v>
      </c>
      <c r="C30" s="72" t="s">
        <v>160</v>
      </c>
      <c r="D30" s="53" t="s">
        <v>289</v>
      </c>
      <c r="E30" s="53" t="s">
        <v>161</v>
      </c>
      <c r="F30" s="54" t="s">
        <v>50</v>
      </c>
      <c r="G30" s="59">
        <v>9</v>
      </c>
      <c r="H30" s="59"/>
      <c r="I30" s="49">
        <f aca="true" t="shared" si="10" ref="I30:I55">IF(H30="",G30,IF(G30&gt;=5,H30,MAX(G30,H30)))</f>
        <v>9</v>
      </c>
      <c r="J30" s="59">
        <v>6</v>
      </c>
      <c r="K30" s="59"/>
      <c r="L30" s="49">
        <f aca="true" t="shared" si="11" ref="L30:L55">IF(K30="",J30,IF(J30&gt;=5,K30,MAX(J30,K30)))</f>
        <v>6</v>
      </c>
      <c r="M30" s="59">
        <v>6</v>
      </c>
      <c r="N30" s="59"/>
      <c r="O30" s="49">
        <f aca="true" t="shared" si="12" ref="O30:O55">IF(N30="",M30,IF(M30&gt;=5,N30,MAX(M30,N30)))</f>
        <v>6</v>
      </c>
      <c r="P30" s="106">
        <v>6</v>
      </c>
      <c r="Q30" s="59"/>
      <c r="R30" s="49">
        <f aca="true" t="shared" si="13" ref="R30:R55">IF(Q30="",P30,IF(P30&gt;=5,Q30,MAX(P30,Q30)))</f>
        <v>6</v>
      </c>
      <c r="S30" s="49">
        <v>6</v>
      </c>
      <c r="T30" s="49"/>
      <c r="U30" s="49">
        <f t="shared" si="4"/>
        <v>6</v>
      </c>
      <c r="V30" s="49">
        <v>5</v>
      </c>
      <c r="W30" s="49"/>
      <c r="X30" s="49">
        <f t="shared" si="5"/>
        <v>5</v>
      </c>
      <c r="Y30" s="59"/>
      <c r="Z30" s="59"/>
      <c r="AA30" s="49">
        <f aca="true" t="shared" si="14" ref="AA30:AA55">IF(Z30="",Y30,IF(Y30&gt;=5,Z30,MAX(Y30,Z30)))</f>
        <v>0</v>
      </c>
      <c r="AB30" s="188">
        <f t="shared" si="8"/>
        <v>6.68</v>
      </c>
      <c r="AC30" s="81">
        <f t="shared" si="9"/>
        <v>6.68</v>
      </c>
      <c r="AD30" s="50" t="str">
        <f t="shared" si="7"/>
        <v>TB.Khá</v>
      </c>
    </row>
    <row r="31" spans="1:30" s="51" customFormat="1" ht="19.5" customHeight="1">
      <c r="A31" s="52">
        <v>29</v>
      </c>
      <c r="B31" s="71" t="s">
        <v>162</v>
      </c>
      <c r="C31" s="72" t="s">
        <v>163</v>
      </c>
      <c r="D31" s="53" t="s">
        <v>290</v>
      </c>
      <c r="E31" s="53" t="s">
        <v>164</v>
      </c>
      <c r="F31" s="54" t="s">
        <v>62</v>
      </c>
      <c r="G31" s="59">
        <v>8</v>
      </c>
      <c r="H31" s="59"/>
      <c r="I31" s="49">
        <f t="shared" si="10"/>
        <v>8</v>
      </c>
      <c r="J31" s="59">
        <v>1</v>
      </c>
      <c r="K31" s="179">
        <v>5</v>
      </c>
      <c r="L31" s="49">
        <f t="shared" si="11"/>
        <v>5</v>
      </c>
      <c r="M31" s="59">
        <v>5</v>
      </c>
      <c r="N31" s="59"/>
      <c r="O31" s="49">
        <f t="shared" si="12"/>
        <v>5</v>
      </c>
      <c r="P31" s="59">
        <v>3</v>
      </c>
      <c r="Q31" s="59">
        <v>5</v>
      </c>
      <c r="R31" s="49">
        <f t="shared" si="13"/>
        <v>5</v>
      </c>
      <c r="S31" s="49">
        <v>7</v>
      </c>
      <c r="T31" s="49"/>
      <c r="U31" s="49">
        <f t="shared" si="4"/>
        <v>7</v>
      </c>
      <c r="V31" s="49">
        <v>7</v>
      </c>
      <c r="W31" s="49"/>
      <c r="X31" s="49">
        <f t="shared" si="5"/>
        <v>7</v>
      </c>
      <c r="Y31" s="59"/>
      <c r="Z31" s="59"/>
      <c r="AA31" s="49">
        <f t="shared" si="14"/>
        <v>0</v>
      </c>
      <c r="AB31" s="188">
        <f t="shared" si="8"/>
        <v>5.95</v>
      </c>
      <c r="AC31" s="81">
        <f t="shared" si="9"/>
        <v>5.95</v>
      </c>
      <c r="AD31" s="50" t="str">
        <f t="shared" si="7"/>
        <v>Trung Bình</v>
      </c>
    </row>
    <row r="32" spans="1:30" s="51" customFormat="1" ht="19.5" customHeight="1">
      <c r="A32" s="52">
        <v>30</v>
      </c>
      <c r="B32" s="71" t="s">
        <v>165</v>
      </c>
      <c r="C32" s="72" t="s">
        <v>60</v>
      </c>
      <c r="D32" s="53" t="s">
        <v>291</v>
      </c>
      <c r="E32" s="53" t="s">
        <v>166</v>
      </c>
      <c r="F32" s="54" t="s">
        <v>69</v>
      </c>
      <c r="G32" s="59">
        <v>6</v>
      </c>
      <c r="H32" s="59"/>
      <c r="I32" s="49">
        <f t="shared" si="10"/>
        <v>6</v>
      </c>
      <c r="J32" s="59">
        <v>3</v>
      </c>
      <c r="K32" s="59">
        <v>5</v>
      </c>
      <c r="L32" s="49">
        <f t="shared" si="11"/>
        <v>5</v>
      </c>
      <c r="M32" s="59">
        <v>6</v>
      </c>
      <c r="N32" s="59"/>
      <c r="O32" s="49">
        <f t="shared" si="12"/>
        <v>6</v>
      </c>
      <c r="P32" s="59">
        <v>6</v>
      </c>
      <c r="Q32" s="59"/>
      <c r="R32" s="49">
        <f t="shared" si="13"/>
        <v>6</v>
      </c>
      <c r="S32" s="49">
        <v>5</v>
      </c>
      <c r="T32" s="49"/>
      <c r="U32" s="49">
        <f t="shared" si="4"/>
        <v>5</v>
      </c>
      <c r="V32" s="49">
        <v>8</v>
      </c>
      <c r="W32" s="49"/>
      <c r="X32" s="49">
        <f t="shared" si="5"/>
        <v>8</v>
      </c>
      <c r="Y32" s="59"/>
      <c r="Z32" s="59"/>
      <c r="AA32" s="49">
        <f t="shared" si="14"/>
        <v>0</v>
      </c>
      <c r="AB32" s="188">
        <f t="shared" si="8"/>
        <v>5.68</v>
      </c>
      <c r="AC32" s="81">
        <f t="shared" si="9"/>
        <v>5.68</v>
      </c>
      <c r="AD32" s="50" t="str">
        <f t="shared" si="7"/>
        <v>Trung Bình</v>
      </c>
    </row>
    <row r="33" spans="1:30" s="51" customFormat="1" ht="19.5" customHeight="1">
      <c r="A33" s="45">
        <v>31</v>
      </c>
      <c r="B33" s="71" t="s">
        <v>167</v>
      </c>
      <c r="C33" s="72" t="s">
        <v>60</v>
      </c>
      <c r="D33" s="53" t="s">
        <v>292</v>
      </c>
      <c r="E33" s="53" t="s">
        <v>168</v>
      </c>
      <c r="F33" s="54" t="s">
        <v>89</v>
      </c>
      <c r="G33" s="59">
        <v>10</v>
      </c>
      <c r="H33" s="59"/>
      <c r="I33" s="49">
        <f t="shared" si="10"/>
        <v>10</v>
      </c>
      <c r="J33" s="59">
        <v>2</v>
      </c>
      <c r="K33" s="59">
        <v>5</v>
      </c>
      <c r="L33" s="49">
        <f t="shared" si="11"/>
        <v>5</v>
      </c>
      <c r="M33" s="59">
        <v>6</v>
      </c>
      <c r="N33" s="59"/>
      <c r="O33" s="49">
        <f t="shared" si="12"/>
        <v>6</v>
      </c>
      <c r="P33" s="106">
        <v>6</v>
      </c>
      <c r="Q33" s="59"/>
      <c r="R33" s="49">
        <f t="shared" si="13"/>
        <v>6</v>
      </c>
      <c r="S33" s="49">
        <v>5</v>
      </c>
      <c r="T33" s="49"/>
      <c r="U33" s="49">
        <f t="shared" si="4"/>
        <v>5</v>
      </c>
      <c r="V33" s="49">
        <v>9</v>
      </c>
      <c r="W33" s="49"/>
      <c r="X33" s="49">
        <f t="shared" si="5"/>
        <v>9</v>
      </c>
      <c r="Y33" s="59"/>
      <c r="Z33" s="59"/>
      <c r="AA33" s="49">
        <f t="shared" si="14"/>
        <v>0</v>
      </c>
      <c r="AB33" s="188">
        <f t="shared" si="8"/>
        <v>6.59</v>
      </c>
      <c r="AC33" s="81">
        <f t="shared" si="9"/>
        <v>6.59</v>
      </c>
      <c r="AD33" s="50" t="str">
        <f t="shared" si="7"/>
        <v>TB.Khá</v>
      </c>
    </row>
    <row r="34" spans="1:30" s="51" customFormat="1" ht="19.5" customHeight="1">
      <c r="A34" s="52">
        <v>32</v>
      </c>
      <c r="B34" s="71" t="s">
        <v>169</v>
      </c>
      <c r="C34" s="72" t="s">
        <v>170</v>
      </c>
      <c r="D34" s="53" t="s">
        <v>293</v>
      </c>
      <c r="E34" s="53" t="s">
        <v>171</v>
      </c>
      <c r="F34" s="54" t="s">
        <v>53</v>
      </c>
      <c r="G34" s="59">
        <v>8</v>
      </c>
      <c r="H34" s="59"/>
      <c r="I34" s="49">
        <f t="shared" si="10"/>
        <v>8</v>
      </c>
      <c r="J34" s="59">
        <v>2</v>
      </c>
      <c r="K34" s="179">
        <v>5</v>
      </c>
      <c r="L34" s="49">
        <f t="shared" si="11"/>
        <v>5</v>
      </c>
      <c r="M34" s="59">
        <v>6</v>
      </c>
      <c r="N34" s="59"/>
      <c r="O34" s="49">
        <f t="shared" si="12"/>
        <v>6</v>
      </c>
      <c r="P34" s="59">
        <v>3</v>
      </c>
      <c r="Q34" s="179">
        <v>5</v>
      </c>
      <c r="R34" s="49">
        <f t="shared" si="13"/>
        <v>5</v>
      </c>
      <c r="S34" s="49">
        <v>5</v>
      </c>
      <c r="T34" s="49"/>
      <c r="U34" s="49">
        <f t="shared" si="4"/>
        <v>5</v>
      </c>
      <c r="V34" s="49">
        <v>5</v>
      </c>
      <c r="W34" s="49"/>
      <c r="X34" s="49">
        <f t="shared" si="5"/>
        <v>5</v>
      </c>
      <c r="Y34" s="59"/>
      <c r="Z34" s="59"/>
      <c r="AA34" s="49">
        <f t="shared" si="14"/>
        <v>0</v>
      </c>
      <c r="AB34" s="188">
        <f t="shared" si="8"/>
        <v>5.91</v>
      </c>
      <c r="AC34" s="81">
        <f t="shared" si="9"/>
        <v>5.91</v>
      </c>
      <c r="AD34" s="50" t="str">
        <f t="shared" si="7"/>
        <v>Trung Bình</v>
      </c>
    </row>
    <row r="35" spans="1:30" s="51" customFormat="1" ht="19.5" customHeight="1">
      <c r="A35" s="52">
        <v>33</v>
      </c>
      <c r="B35" s="71" t="s">
        <v>172</v>
      </c>
      <c r="C35" s="72" t="s">
        <v>173</v>
      </c>
      <c r="D35" s="53" t="s">
        <v>294</v>
      </c>
      <c r="E35" s="53" t="s">
        <v>174</v>
      </c>
      <c r="F35" s="54" t="s">
        <v>53</v>
      </c>
      <c r="G35" s="59">
        <v>7</v>
      </c>
      <c r="H35" s="59"/>
      <c r="I35" s="49">
        <f t="shared" si="10"/>
        <v>7</v>
      </c>
      <c r="J35" s="59">
        <v>5</v>
      </c>
      <c r="K35" s="59"/>
      <c r="L35" s="49">
        <f t="shared" si="11"/>
        <v>5</v>
      </c>
      <c r="M35" s="59">
        <v>7</v>
      </c>
      <c r="N35" s="59"/>
      <c r="O35" s="49">
        <f t="shared" si="12"/>
        <v>7</v>
      </c>
      <c r="P35" s="59">
        <v>5</v>
      </c>
      <c r="Q35" s="59"/>
      <c r="R35" s="49">
        <f t="shared" si="13"/>
        <v>5</v>
      </c>
      <c r="S35" s="49">
        <v>8</v>
      </c>
      <c r="T35" s="49"/>
      <c r="U35" s="49">
        <f t="shared" si="4"/>
        <v>8</v>
      </c>
      <c r="V35" s="49">
        <v>8</v>
      </c>
      <c r="W35" s="49"/>
      <c r="X35" s="49">
        <f t="shared" si="5"/>
        <v>8</v>
      </c>
      <c r="Y35" s="59"/>
      <c r="Z35" s="59"/>
      <c r="AA35" s="49">
        <f t="shared" si="14"/>
        <v>0</v>
      </c>
      <c r="AB35" s="188">
        <f t="shared" si="8"/>
        <v>6.32</v>
      </c>
      <c r="AC35" s="81">
        <f t="shared" si="9"/>
        <v>6.32</v>
      </c>
      <c r="AD35" s="50" t="str">
        <f aca="true" t="shared" si="15" ref="AD35:AD62">IF(AC35&gt;=9,"Xuất Sắc",IF(AC35&gt;=8,"Giỏi",IF(AC35&gt;=7,"Khá",IF(AC35&gt;=6,"TB.Khá",IF(AC35&gt;=5,"Trung Bình",IF(AC35&gt;=4,"Yếu","Kém"))))))</f>
        <v>TB.Khá</v>
      </c>
    </row>
    <row r="36" spans="1:30" s="51" customFormat="1" ht="19.5" customHeight="1">
      <c r="A36" s="45">
        <v>34</v>
      </c>
      <c r="B36" s="71" t="s">
        <v>175</v>
      </c>
      <c r="C36" s="72" t="s">
        <v>64</v>
      </c>
      <c r="D36" s="53" t="s">
        <v>295</v>
      </c>
      <c r="E36" s="53" t="s">
        <v>176</v>
      </c>
      <c r="F36" s="54" t="s">
        <v>5</v>
      </c>
      <c r="G36" s="106">
        <v>9</v>
      </c>
      <c r="H36" s="59"/>
      <c r="I36" s="49">
        <f t="shared" si="10"/>
        <v>9</v>
      </c>
      <c r="J36" s="59">
        <v>4</v>
      </c>
      <c r="K36" s="59">
        <v>6</v>
      </c>
      <c r="L36" s="49">
        <f t="shared" si="11"/>
        <v>6</v>
      </c>
      <c r="M36" s="59">
        <v>7</v>
      </c>
      <c r="N36" s="59"/>
      <c r="O36" s="49">
        <f t="shared" si="12"/>
        <v>7</v>
      </c>
      <c r="P36" s="59">
        <v>7</v>
      </c>
      <c r="Q36" s="59"/>
      <c r="R36" s="49">
        <f t="shared" si="13"/>
        <v>7</v>
      </c>
      <c r="S36" s="49">
        <v>7</v>
      </c>
      <c r="T36" s="49"/>
      <c r="U36" s="49">
        <f t="shared" si="4"/>
        <v>7</v>
      </c>
      <c r="V36" s="49">
        <v>7</v>
      </c>
      <c r="W36" s="49"/>
      <c r="X36" s="49">
        <f t="shared" si="5"/>
        <v>7</v>
      </c>
      <c r="Y36" s="59"/>
      <c r="Z36" s="59"/>
      <c r="AA36" s="49">
        <f t="shared" si="14"/>
        <v>0</v>
      </c>
      <c r="AB36" s="188">
        <f t="shared" si="8"/>
        <v>7.27</v>
      </c>
      <c r="AC36" s="81">
        <f t="shared" si="9"/>
        <v>7.27</v>
      </c>
      <c r="AD36" s="50" t="str">
        <f t="shared" si="15"/>
        <v>Khá</v>
      </c>
    </row>
    <row r="37" spans="1:30" s="51" customFormat="1" ht="19.5" customHeight="1">
      <c r="A37" s="52">
        <v>35</v>
      </c>
      <c r="B37" s="71" t="s">
        <v>177</v>
      </c>
      <c r="C37" s="72" t="s">
        <v>65</v>
      </c>
      <c r="D37" s="53" t="s">
        <v>296</v>
      </c>
      <c r="E37" s="53" t="s">
        <v>178</v>
      </c>
      <c r="F37" s="54" t="s">
        <v>53</v>
      </c>
      <c r="G37" s="59">
        <v>4</v>
      </c>
      <c r="H37" s="59">
        <v>8</v>
      </c>
      <c r="I37" s="49">
        <f t="shared" si="10"/>
        <v>8</v>
      </c>
      <c r="J37" s="59">
        <v>0</v>
      </c>
      <c r="K37" s="179">
        <v>4</v>
      </c>
      <c r="L37" s="49">
        <f t="shared" si="11"/>
        <v>4</v>
      </c>
      <c r="M37" s="59">
        <v>5</v>
      </c>
      <c r="N37" s="59"/>
      <c r="O37" s="49">
        <f t="shared" si="12"/>
        <v>5</v>
      </c>
      <c r="P37" s="59">
        <v>4</v>
      </c>
      <c r="Q37" s="59">
        <v>6</v>
      </c>
      <c r="R37" s="49">
        <f t="shared" si="13"/>
        <v>6</v>
      </c>
      <c r="S37" s="49">
        <v>5</v>
      </c>
      <c r="T37" s="49"/>
      <c r="U37" s="49">
        <f t="shared" si="4"/>
        <v>5</v>
      </c>
      <c r="V37" s="49">
        <v>6</v>
      </c>
      <c r="W37" s="49"/>
      <c r="X37" s="49">
        <f t="shared" si="5"/>
        <v>6</v>
      </c>
      <c r="Y37" s="59"/>
      <c r="Z37" s="59"/>
      <c r="AA37" s="49">
        <f t="shared" si="14"/>
        <v>0</v>
      </c>
      <c r="AB37" s="188">
        <f t="shared" si="8"/>
        <v>5.73</v>
      </c>
      <c r="AC37" s="81">
        <f t="shared" si="9"/>
        <v>5.73</v>
      </c>
      <c r="AD37" s="50" t="str">
        <f t="shared" si="15"/>
        <v>Trung Bình</v>
      </c>
    </row>
    <row r="38" spans="1:30" s="51" customFormat="1" ht="19.5" customHeight="1">
      <c r="A38" s="52">
        <v>36</v>
      </c>
      <c r="B38" s="71" t="s">
        <v>179</v>
      </c>
      <c r="C38" s="72" t="s">
        <v>65</v>
      </c>
      <c r="D38" s="53" t="s">
        <v>297</v>
      </c>
      <c r="E38" s="53" t="s">
        <v>180</v>
      </c>
      <c r="F38" s="54" t="s">
        <v>5</v>
      </c>
      <c r="G38" s="59">
        <v>6</v>
      </c>
      <c r="H38" s="59"/>
      <c r="I38" s="49">
        <f t="shared" si="10"/>
        <v>6</v>
      </c>
      <c r="J38" s="59">
        <v>4</v>
      </c>
      <c r="K38" s="179">
        <v>6</v>
      </c>
      <c r="L38" s="49">
        <f t="shared" si="11"/>
        <v>6</v>
      </c>
      <c r="M38" s="59">
        <v>5</v>
      </c>
      <c r="N38" s="59"/>
      <c r="O38" s="49">
        <f t="shared" si="12"/>
        <v>5</v>
      </c>
      <c r="P38" s="59">
        <v>4</v>
      </c>
      <c r="Q38" s="59">
        <v>5</v>
      </c>
      <c r="R38" s="49">
        <f t="shared" si="13"/>
        <v>5</v>
      </c>
      <c r="S38" s="49">
        <v>5</v>
      </c>
      <c r="T38" s="49"/>
      <c r="U38" s="49">
        <f t="shared" si="4"/>
        <v>5</v>
      </c>
      <c r="V38" s="49">
        <v>7</v>
      </c>
      <c r="W38" s="49"/>
      <c r="X38" s="49">
        <f t="shared" si="5"/>
        <v>7</v>
      </c>
      <c r="Y38" s="59"/>
      <c r="Z38" s="59"/>
      <c r="AA38" s="49">
        <f t="shared" si="14"/>
        <v>0</v>
      </c>
      <c r="AB38" s="188">
        <f t="shared" si="8"/>
        <v>5.41</v>
      </c>
      <c r="AC38" s="81">
        <f t="shared" si="9"/>
        <v>5.41</v>
      </c>
      <c r="AD38" s="50" t="str">
        <f t="shared" si="15"/>
        <v>Trung Bình</v>
      </c>
    </row>
    <row r="39" spans="1:30" s="51" customFormat="1" ht="19.5" customHeight="1">
      <c r="A39" s="45">
        <v>37</v>
      </c>
      <c r="B39" s="71" t="s">
        <v>181</v>
      </c>
      <c r="C39" s="72" t="s">
        <v>182</v>
      </c>
      <c r="D39" s="53" t="s">
        <v>298</v>
      </c>
      <c r="E39" s="53" t="s">
        <v>183</v>
      </c>
      <c r="F39" s="54" t="s">
        <v>22</v>
      </c>
      <c r="G39" s="59">
        <v>6</v>
      </c>
      <c r="H39" s="59"/>
      <c r="I39" s="49">
        <f t="shared" si="10"/>
        <v>6</v>
      </c>
      <c r="J39" s="59">
        <v>5</v>
      </c>
      <c r="K39" s="59"/>
      <c r="L39" s="49">
        <f t="shared" si="11"/>
        <v>5</v>
      </c>
      <c r="M39" s="59">
        <v>6</v>
      </c>
      <c r="N39" s="59"/>
      <c r="O39" s="49">
        <f t="shared" si="12"/>
        <v>6</v>
      </c>
      <c r="P39" s="59">
        <v>7</v>
      </c>
      <c r="Q39" s="59"/>
      <c r="R39" s="49">
        <f t="shared" si="13"/>
        <v>7</v>
      </c>
      <c r="S39" s="49">
        <v>8</v>
      </c>
      <c r="T39" s="49"/>
      <c r="U39" s="49">
        <f t="shared" si="4"/>
        <v>8</v>
      </c>
      <c r="V39" s="49">
        <v>5</v>
      </c>
      <c r="W39" s="49"/>
      <c r="X39" s="49">
        <f t="shared" si="5"/>
        <v>5</v>
      </c>
      <c r="Y39" s="59"/>
      <c r="Z39" s="59"/>
      <c r="AA39" s="49">
        <f t="shared" si="14"/>
        <v>0</v>
      </c>
      <c r="AB39" s="188">
        <f t="shared" si="8"/>
        <v>6.32</v>
      </c>
      <c r="AC39" s="81">
        <f t="shared" si="9"/>
        <v>6.32</v>
      </c>
      <c r="AD39" s="50" t="str">
        <f t="shared" si="15"/>
        <v>TB.Khá</v>
      </c>
    </row>
    <row r="40" spans="1:30" s="51" customFormat="1" ht="19.5" customHeight="1">
      <c r="A40" s="52">
        <v>38</v>
      </c>
      <c r="B40" s="71" t="s">
        <v>184</v>
      </c>
      <c r="C40" s="72" t="s">
        <v>185</v>
      </c>
      <c r="D40" s="53" t="s">
        <v>299</v>
      </c>
      <c r="E40" s="53" t="s">
        <v>186</v>
      </c>
      <c r="F40" s="54" t="s">
        <v>53</v>
      </c>
      <c r="G40" s="59">
        <v>7</v>
      </c>
      <c r="H40" s="59"/>
      <c r="I40" s="49">
        <f t="shared" si="10"/>
        <v>7</v>
      </c>
      <c r="J40" s="59">
        <v>4</v>
      </c>
      <c r="K40" s="179">
        <v>6</v>
      </c>
      <c r="L40" s="49">
        <f t="shared" si="11"/>
        <v>6</v>
      </c>
      <c r="M40" s="59">
        <v>6</v>
      </c>
      <c r="N40" s="59"/>
      <c r="O40" s="49">
        <f t="shared" si="12"/>
        <v>6</v>
      </c>
      <c r="P40" s="59">
        <v>3</v>
      </c>
      <c r="Q40" s="59">
        <v>6</v>
      </c>
      <c r="R40" s="49">
        <f t="shared" si="13"/>
        <v>6</v>
      </c>
      <c r="S40" s="49">
        <v>5</v>
      </c>
      <c r="T40" s="49"/>
      <c r="U40" s="49">
        <f t="shared" si="4"/>
        <v>5</v>
      </c>
      <c r="V40" s="49">
        <v>5</v>
      </c>
      <c r="W40" s="49"/>
      <c r="X40" s="49">
        <f t="shared" si="5"/>
        <v>5</v>
      </c>
      <c r="Y40" s="59"/>
      <c r="Z40" s="59"/>
      <c r="AA40" s="49">
        <f t="shared" si="14"/>
        <v>0</v>
      </c>
      <c r="AB40" s="188">
        <f t="shared" si="8"/>
        <v>6.09</v>
      </c>
      <c r="AC40" s="81">
        <f t="shared" si="9"/>
        <v>6.09</v>
      </c>
      <c r="AD40" s="50" t="str">
        <f t="shared" si="15"/>
        <v>TB.Khá</v>
      </c>
    </row>
    <row r="41" spans="1:30" s="51" customFormat="1" ht="19.5" customHeight="1">
      <c r="A41" s="52">
        <v>39</v>
      </c>
      <c r="B41" s="71" t="s">
        <v>48</v>
      </c>
      <c r="C41" s="72" t="s">
        <v>187</v>
      </c>
      <c r="D41" s="53" t="s">
        <v>300</v>
      </c>
      <c r="E41" s="53" t="s">
        <v>52</v>
      </c>
      <c r="F41" s="54" t="s">
        <v>2</v>
      </c>
      <c r="G41" s="59">
        <v>8</v>
      </c>
      <c r="H41" s="59"/>
      <c r="I41" s="49">
        <f t="shared" si="10"/>
        <v>8</v>
      </c>
      <c r="J41" s="59">
        <v>3</v>
      </c>
      <c r="K41" s="59"/>
      <c r="L41" s="49">
        <f t="shared" si="11"/>
        <v>3</v>
      </c>
      <c r="M41" s="59">
        <v>5</v>
      </c>
      <c r="N41" s="59"/>
      <c r="O41" s="49">
        <f t="shared" si="12"/>
        <v>5</v>
      </c>
      <c r="P41" s="59">
        <v>3</v>
      </c>
      <c r="Q41" s="59">
        <v>3</v>
      </c>
      <c r="R41" s="49">
        <f t="shared" si="13"/>
        <v>3</v>
      </c>
      <c r="S41" s="49">
        <v>5</v>
      </c>
      <c r="T41" s="49"/>
      <c r="U41" s="49">
        <f t="shared" si="4"/>
        <v>5</v>
      </c>
      <c r="V41" s="49">
        <v>9</v>
      </c>
      <c r="W41" s="49"/>
      <c r="X41" s="49">
        <f t="shared" si="5"/>
        <v>9</v>
      </c>
      <c r="Y41" s="59"/>
      <c r="Z41" s="59"/>
      <c r="AA41" s="49">
        <f t="shared" si="14"/>
        <v>0</v>
      </c>
      <c r="AB41" s="188">
        <f t="shared" si="8"/>
        <v>4.86</v>
      </c>
      <c r="AC41" s="81">
        <f t="shared" si="9"/>
        <v>4.86</v>
      </c>
      <c r="AD41" s="50" t="str">
        <f t="shared" si="15"/>
        <v>Yếu</v>
      </c>
    </row>
    <row r="42" spans="1:30" s="51" customFormat="1" ht="19.5" customHeight="1">
      <c r="A42" s="45">
        <v>40</v>
      </c>
      <c r="B42" s="71" t="s">
        <v>159</v>
      </c>
      <c r="C42" s="72" t="s">
        <v>188</v>
      </c>
      <c r="D42" s="53" t="s">
        <v>301</v>
      </c>
      <c r="E42" s="53" t="s">
        <v>70</v>
      </c>
      <c r="F42" s="54" t="s">
        <v>189</v>
      </c>
      <c r="G42" s="59">
        <v>4</v>
      </c>
      <c r="H42" s="59">
        <v>9</v>
      </c>
      <c r="I42" s="49">
        <f t="shared" si="10"/>
        <v>9</v>
      </c>
      <c r="J42" s="59">
        <v>1</v>
      </c>
      <c r="K42" s="179">
        <v>4</v>
      </c>
      <c r="L42" s="49">
        <f t="shared" si="11"/>
        <v>4</v>
      </c>
      <c r="M42" s="59">
        <v>2</v>
      </c>
      <c r="N42" s="59">
        <v>6</v>
      </c>
      <c r="O42" s="49">
        <f t="shared" si="12"/>
        <v>6</v>
      </c>
      <c r="P42" s="59">
        <v>4</v>
      </c>
      <c r="Q42" s="59">
        <v>5</v>
      </c>
      <c r="R42" s="49">
        <f t="shared" si="13"/>
        <v>5</v>
      </c>
      <c r="S42" s="49">
        <v>5</v>
      </c>
      <c r="T42" s="49"/>
      <c r="U42" s="49">
        <f t="shared" si="4"/>
        <v>5</v>
      </c>
      <c r="V42" s="49">
        <v>6</v>
      </c>
      <c r="W42" s="49"/>
      <c r="X42" s="49">
        <f t="shared" si="5"/>
        <v>6</v>
      </c>
      <c r="Y42" s="59"/>
      <c r="Z42" s="59"/>
      <c r="AA42" s="49">
        <f t="shared" si="14"/>
        <v>0</v>
      </c>
      <c r="AB42" s="188">
        <f t="shared" si="8"/>
        <v>5.95</v>
      </c>
      <c r="AC42" s="81">
        <f t="shared" si="9"/>
        <v>5.95</v>
      </c>
      <c r="AD42" s="50" t="str">
        <f t="shared" si="15"/>
        <v>Trung Bình</v>
      </c>
    </row>
    <row r="43" spans="1:30" s="51" customFormat="1" ht="19.5" customHeight="1">
      <c r="A43" s="52">
        <v>41</v>
      </c>
      <c r="B43" s="71" t="s">
        <v>192</v>
      </c>
      <c r="C43" s="72" t="s">
        <v>193</v>
      </c>
      <c r="D43" s="53" t="s">
        <v>303</v>
      </c>
      <c r="E43" s="53" t="s">
        <v>117</v>
      </c>
      <c r="F43" s="54" t="s">
        <v>27</v>
      </c>
      <c r="G43" s="59">
        <v>8</v>
      </c>
      <c r="H43" s="59"/>
      <c r="I43" s="49">
        <f t="shared" si="10"/>
        <v>8</v>
      </c>
      <c r="J43" s="59">
        <v>2</v>
      </c>
      <c r="K43" s="179">
        <v>5</v>
      </c>
      <c r="L43" s="49">
        <f t="shared" si="11"/>
        <v>5</v>
      </c>
      <c r="M43" s="59">
        <v>5</v>
      </c>
      <c r="N43" s="59"/>
      <c r="O43" s="49">
        <f t="shared" si="12"/>
        <v>5</v>
      </c>
      <c r="P43" s="59">
        <v>5</v>
      </c>
      <c r="Q43" s="78"/>
      <c r="R43" s="49">
        <f t="shared" si="13"/>
        <v>5</v>
      </c>
      <c r="S43" s="49">
        <v>5</v>
      </c>
      <c r="T43" s="49"/>
      <c r="U43" s="49">
        <f t="shared" si="4"/>
        <v>5</v>
      </c>
      <c r="V43" s="49">
        <v>7</v>
      </c>
      <c r="W43" s="49"/>
      <c r="X43" s="49">
        <f t="shared" si="5"/>
        <v>7</v>
      </c>
      <c r="Y43" s="59"/>
      <c r="Z43" s="59"/>
      <c r="AA43" s="49">
        <f t="shared" si="14"/>
        <v>0</v>
      </c>
      <c r="AB43" s="188">
        <f t="shared" si="8"/>
        <v>5.68</v>
      </c>
      <c r="AC43" s="81">
        <f t="shared" si="9"/>
        <v>5.68</v>
      </c>
      <c r="AD43" s="50" t="str">
        <f t="shared" si="15"/>
        <v>Trung Bình</v>
      </c>
    </row>
    <row r="44" spans="1:30" s="51" customFormat="1" ht="19.5" customHeight="1">
      <c r="A44" s="52">
        <v>42</v>
      </c>
      <c r="B44" s="71" t="s">
        <v>194</v>
      </c>
      <c r="C44" s="72" t="s">
        <v>66</v>
      </c>
      <c r="D44" s="53" t="s">
        <v>304</v>
      </c>
      <c r="E44" s="53" t="s">
        <v>195</v>
      </c>
      <c r="F44" s="54" t="s">
        <v>20</v>
      </c>
      <c r="G44" s="59">
        <v>9</v>
      </c>
      <c r="H44" s="59"/>
      <c r="I44" s="49">
        <f t="shared" si="10"/>
        <v>9</v>
      </c>
      <c r="J44" s="59">
        <v>2</v>
      </c>
      <c r="K44" s="179">
        <v>6</v>
      </c>
      <c r="L44" s="49">
        <f t="shared" si="11"/>
        <v>6</v>
      </c>
      <c r="M44" s="59">
        <v>6</v>
      </c>
      <c r="N44" s="59"/>
      <c r="O44" s="49">
        <f t="shared" si="12"/>
        <v>6</v>
      </c>
      <c r="P44" s="59">
        <v>6</v>
      </c>
      <c r="Q44" s="59"/>
      <c r="R44" s="49">
        <f t="shared" si="13"/>
        <v>6</v>
      </c>
      <c r="S44" s="49">
        <v>7</v>
      </c>
      <c r="T44" s="49"/>
      <c r="U44" s="49">
        <f t="shared" si="4"/>
        <v>7</v>
      </c>
      <c r="V44" s="49">
        <v>5</v>
      </c>
      <c r="W44" s="49"/>
      <c r="X44" s="49">
        <f t="shared" si="5"/>
        <v>5</v>
      </c>
      <c r="Y44" s="59"/>
      <c r="Z44" s="59"/>
      <c r="AA44" s="49">
        <f t="shared" si="14"/>
        <v>0</v>
      </c>
      <c r="AB44" s="188">
        <f t="shared" si="8"/>
        <v>6.82</v>
      </c>
      <c r="AC44" s="81">
        <f t="shared" si="9"/>
        <v>6.82</v>
      </c>
      <c r="AD44" s="50" t="str">
        <f t="shared" si="15"/>
        <v>TB.Khá</v>
      </c>
    </row>
    <row r="45" spans="1:30" s="51" customFormat="1" ht="19.5" customHeight="1">
      <c r="A45" s="45">
        <v>43</v>
      </c>
      <c r="B45" s="71" t="s">
        <v>198</v>
      </c>
      <c r="C45" s="72" t="s">
        <v>66</v>
      </c>
      <c r="D45" s="53" t="s">
        <v>306</v>
      </c>
      <c r="E45" s="53" t="s">
        <v>199</v>
      </c>
      <c r="F45" s="54" t="s">
        <v>53</v>
      </c>
      <c r="G45" s="59">
        <v>6</v>
      </c>
      <c r="H45" s="59"/>
      <c r="I45" s="49">
        <f t="shared" si="10"/>
        <v>6</v>
      </c>
      <c r="J45" s="59">
        <v>4</v>
      </c>
      <c r="K45" s="59">
        <v>5</v>
      </c>
      <c r="L45" s="49">
        <f t="shared" si="11"/>
        <v>5</v>
      </c>
      <c r="M45" s="59">
        <v>5</v>
      </c>
      <c r="N45" s="59"/>
      <c r="O45" s="49">
        <f t="shared" si="12"/>
        <v>5</v>
      </c>
      <c r="P45" s="59">
        <v>5</v>
      </c>
      <c r="Q45" s="59"/>
      <c r="R45" s="49">
        <f t="shared" si="13"/>
        <v>5</v>
      </c>
      <c r="S45" s="49">
        <v>4</v>
      </c>
      <c r="T45" s="49">
        <v>7</v>
      </c>
      <c r="U45" s="49">
        <f t="shared" si="4"/>
        <v>7</v>
      </c>
      <c r="V45" s="49">
        <v>5</v>
      </c>
      <c r="W45" s="49"/>
      <c r="X45" s="49">
        <f t="shared" si="5"/>
        <v>5</v>
      </c>
      <c r="Y45" s="59"/>
      <c r="Z45" s="59"/>
      <c r="AA45" s="49">
        <f t="shared" si="14"/>
        <v>0</v>
      </c>
      <c r="AB45" s="188">
        <f t="shared" si="8"/>
        <v>5.5</v>
      </c>
      <c r="AC45" s="81">
        <f t="shared" si="9"/>
        <v>5.5</v>
      </c>
      <c r="AD45" s="50" t="str">
        <f t="shared" si="15"/>
        <v>Trung Bình</v>
      </c>
    </row>
    <row r="46" spans="1:30" s="51" customFormat="1" ht="19.5" customHeight="1">
      <c r="A46" s="52">
        <v>44</v>
      </c>
      <c r="B46" s="71" t="s">
        <v>59</v>
      </c>
      <c r="C46" s="72" t="s">
        <v>200</v>
      </c>
      <c r="D46" s="53" t="s">
        <v>307</v>
      </c>
      <c r="E46" s="53" t="s">
        <v>51</v>
      </c>
      <c r="F46" s="54" t="s">
        <v>53</v>
      </c>
      <c r="G46" s="179" t="s">
        <v>325</v>
      </c>
      <c r="H46" s="179"/>
      <c r="I46" s="583" t="str">
        <f t="shared" si="10"/>
        <v>M</v>
      </c>
      <c r="J46" s="59">
        <v>5</v>
      </c>
      <c r="K46" s="59"/>
      <c r="L46" s="49">
        <f t="shared" si="11"/>
        <v>5</v>
      </c>
      <c r="M46" s="59">
        <v>7</v>
      </c>
      <c r="N46" s="59"/>
      <c r="O46" s="49">
        <f t="shared" si="12"/>
        <v>7</v>
      </c>
      <c r="P46" s="59">
        <v>7</v>
      </c>
      <c r="Q46" s="59"/>
      <c r="R46" s="49">
        <f t="shared" si="13"/>
        <v>7</v>
      </c>
      <c r="S46" s="49">
        <v>5</v>
      </c>
      <c r="T46" s="49"/>
      <c r="U46" s="49">
        <f t="shared" si="4"/>
        <v>5</v>
      </c>
      <c r="V46" s="49">
        <v>5</v>
      </c>
      <c r="W46" s="49"/>
      <c r="X46" s="49">
        <f t="shared" si="5"/>
        <v>5</v>
      </c>
      <c r="Y46" s="59"/>
      <c r="Z46" s="59"/>
      <c r="AA46" s="49">
        <f t="shared" si="14"/>
        <v>0</v>
      </c>
      <c r="AB46" s="188">
        <f t="shared" si="8"/>
        <v>6.18</v>
      </c>
      <c r="AC46" s="81">
        <f>IF(G46="M",ROUND(SUMPRODUCT(J46:X46,$J$2:$X$2)/SUM($J$2:$X$2),2),ROUND(SUMPRODUCT(G46:X46,$G$2:$X$2)/SUM($G$2:$X$2),Z561))</f>
        <v>6.18</v>
      </c>
      <c r="AD46" s="50" t="str">
        <f t="shared" si="15"/>
        <v>TB.Khá</v>
      </c>
    </row>
    <row r="47" spans="1:30" s="51" customFormat="1" ht="19.5" customHeight="1">
      <c r="A47" s="52">
        <v>45</v>
      </c>
      <c r="B47" s="71" t="s">
        <v>43</v>
      </c>
      <c r="C47" s="72" t="s">
        <v>68</v>
      </c>
      <c r="D47" s="53" t="s">
        <v>308</v>
      </c>
      <c r="E47" s="53" t="s">
        <v>201</v>
      </c>
      <c r="F47" s="54" t="s">
        <v>45</v>
      </c>
      <c r="G47" s="106">
        <v>9</v>
      </c>
      <c r="H47" s="59"/>
      <c r="I47" s="49">
        <f t="shared" si="10"/>
        <v>9</v>
      </c>
      <c r="J47" s="59">
        <v>3</v>
      </c>
      <c r="K47" s="179">
        <v>4</v>
      </c>
      <c r="L47" s="49">
        <f t="shared" si="11"/>
        <v>4</v>
      </c>
      <c r="M47" s="59">
        <v>5</v>
      </c>
      <c r="N47" s="59"/>
      <c r="O47" s="49">
        <f t="shared" si="12"/>
        <v>5</v>
      </c>
      <c r="P47" s="59">
        <v>4</v>
      </c>
      <c r="Q47" s="59">
        <v>5</v>
      </c>
      <c r="R47" s="49">
        <f t="shared" si="13"/>
        <v>5</v>
      </c>
      <c r="S47" s="103">
        <v>6</v>
      </c>
      <c r="T47" s="49"/>
      <c r="U47" s="49">
        <f t="shared" si="4"/>
        <v>6</v>
      </c>
      <c r="V47" s="49">
        <v>6</v>
      </c>
      <c r="W47" s="49"/>
      <c r="X47" s="49">
        <f t="shared" si="5"/>
        <v>6</v>
      </c>
      <c r="Y47" s="59"/>
      <c r="Z47" s="59"/>
      <c r="AA47" s="49">
        <f t="shared" si="14"/>
        <v>0</v>
      </c>
      <c r="AB47" s="188">
        <f t="shared" si="8"/>
        <v>5.86</v>
      </c>
      <c r="AC47" s="81">
        <f t="shared" si="9"/>
        <v>5.86</v>
      </c>
      <c r="AD47" s="50" t="str">
        <f t="shared" si="15"/>
        <v>Trung Bình</v>
      </c>
    </row>
    <row r="48" spans="1:30" s="51" customFormat="1" ht="19.5" customHeight="1">
      <c r="A48" s="45">
        <v>46</v>
      </c>
      <c r="B48" s="71" t="s">
        <v>83</v>
      </c>
      <c r="C48" s="72" t="s">
        <v>205</v>
      </c>
      <c r="D48" s="53" t="s">
        <v>310</v>
      </c>
      <c r="E48" s="53" t="s">
        <v>206</v>
      </c>
      <c r="F48" s="54" t="s">
        <v>41</v>
      </c>
      <c r="G48" s="59">
        <v>3</v>
      </c>
      <c r="H48" s="59">
        <v>9</v>
      </c>
      <c r="I48" s="49">
        <f t="shared" si="10"/>
        <v>9</v>
      </c>
      <c r="J48" s="59">
        <v>3</v>
      </c>
      <c r="K48" s="179">
        <v>6</v>
      </c>
      <c r="L48" s="49">
        <f t="shared" si="11"/>
        <v>6</v>
      </c>
      <c r="M48" s="59">
        <v>3</v>
      </c>
      <c r="N48" s="59">
        <v>6</v>
      </c>
      <c r="O48" s="49">
        <f t="shared" si="12"/>
        <v>6</v>
      </c>
      <c r="P48" s="59">
        <v>4</v>
      </c>
      <c r="Q48" s="59">
        <v>5</v>
      </c>
      <c r="R48" s="49">
        <f t="shared" si="13"/>
        <v>5</v>
      </c>
      <c r="S48" s="49">
        <v>7</v>
      </c>
      <c r="T48" s="49"/>
      <c r="U48" s="49">
        <f t="shared" si="4"/>
        <v>7</v>
      </c>
      <c r="V48" s="49">
        <v>6</v>
      </c>
      <c r="W48" s="49"/>
      <c r="X48" s="49">
        <f t="shared" si="5"/>
        <v>6</v>
      </c>
      <c r="Y48" s="59"/>
      <c r="Z48" s="59"/>
      <c r="AA48" s="49">
        <f t="shared" si="14"/>
        <v>0</v>
      </c>
      <c r="AB48" s="188">
        <f t="shared" si="8"/>
        <v>6.59</v>
      </c>
      <c r="AC48" s="81">
        <f t="shared" si="9"/>
        <v>6.59</v>
      </c>
      <c r="AD48" s="50" t="str">
        <f t="shared" si="15"/>
        <v>TB.Khá</v>
      </c>
    </row>
    <row r="49" spans="1:30" s="51" customFormat="1" ht="19.5" customHeight="1">
      <c r="A49" s="52">
        <v>47</v>
      </c>
      <c r="B49" s="71" t="s">
        <v>83</v>
      </c>
      <c r="C49" s="72" t="s">
        <v>205</v>
      </c>
      <c r="D49" s="53" t="s">
        <v>311</v>
      </c>
      <c r="E49" s="53" t="s">
        <v>207</v>
      </c>
      <c r="F49" s="54" t="s">
        <v>53</v>
      </c>
      <c r="G49" s="59">
        <v>2</v>
      </c>
      <c r="H49" s="179">
        <v>9</v>
      </c>
      <c r="I49" s="49">
        <f t="shared" si="10"/>
        <v>9</v>
      </c>
      <c r="J49" s="59">
        <v>1</v>
      </c>
      <c r="K49" s="179">
        <v>7</v>
      </c>
      <c r="L49" s="49">
        <f t="shared" si="11"/>
        <v>7</v>
      </c>
      <c r="M49" s="59">
        <v>5</v>
      </c>
      <c r="N49" s="59"/>
      <c r="O49" s="49">
        <f t="shared" si="12"/>
        <v>5</v>
      </c>
      <c r="P49" s="59">
        <v>4</v>
      </c>
      <c r="Q49" s="59">
        <v>6</v>
      </c>
      <c r="R49" s="49">
        <f t="shared" si="13"/>
        <v>6</v>
      </c>
      <c r="S49" s="49">
        <v>4</v>
      </c>
      <c r="T49" s="49">
        <v>5</v>
      </c>
      <c r="U49" s="49">
        <f t="shared" si="4"/>
        <v>5</v>
      </c>
      <c r="V49" s="49">
        <v>6</v>
      </c>
      <c r="W49" s="49"/>
      <c r="X49" s="49">
        <f t="shared" si="5"/>
        <v>6</v>
      </c>
      <c r="Y49" s="59"/>
      <c r="Z49" s="59"/>
      <c r="AA49" s="49">
        <f t="shared" si="14"/>
        <v>0</v>
      </c>
      <c r="AB49" s="188">
        <f t="shared" si="8"/>
        <v>6.5</v>
      </c>
      <c r="AC49" s="81">
        <f t="shared" si="9"/>
        <v>6.5</v>
      </c>
      <c r="AD49" s="50" t="str">
        <f t="shared" si="15"/>
        <v>TB.Khá</v>
      </c>
    </row>
    <row r="50" spans="1:30" s="51" customFormat="1" ht="19.5" customHeight="1">
      <c r="A50" s="52">
        <v>48</v>
      </c>
      <c r="B50" s="71" t="s">
        <v>208</v>
      </c>
      <c r="C50" s="72" t="s">
        <v>209</v>
      </c>
      <c r="D50" s="53" t="s">
        <v>312</v>
      </c>
      <c r="E50" s="53" t="s">
        <v>210</v>
      </c>
      <c r="F50" s="54" t="s">
        <v>69</v>
      </c>
      <c r="G50" s="59">
        <v>9</v>
      </c>
      <c r="H50" s="59"/>
      <c r="I50" s="49">
        <f t="shared" si="10"/>
        <v>9</v>
      </c>
      <c r="J50" s="59">
        <v>7</v>
      </c>
      <c r="K50" s="59"/>
      <c r="L50" s="49">
        <f t="shared" si="11"/>
        <v>7</v>
      </c>
      <c r="M50" s="59">
        <v>7</v>
      </c>
      <c r="N50" s="59"/>
      <c r="O50" s="49">
        <f t="shared" si="12"/>
        <v>7</v>
      </c>
      <c r="P50" s="106">
        <v>6</v>
      </c>
      <c r="Q50" s="59"/>
      <c r="R50" s="49">
        <f t="shared" si="13"/>
        <v>6</v>
      </c>
      <c r="S50" s="49">
        <v>7</v>
      </c>
      <c r="T50" s="49"/>
      <c r="U50" s="49">
        <f t="shared" si="4"/>
        <v>7</v>
      </c>
      <c r="V50" s="49">
        <v>7</v>
      </c>
      <c r="W50" s="49"/>
      <c r="X50" s="49">
        <f t="shared" si="5"/>
        <v>7</v>
      </c>
      <c r="Y50" s="59"/>
      <c r="Z50" s="59"/>
      <c r="AA50" s="49">
        <f t="shared" si="14"/>
        <v>0</v>
      </c>
      <c r="AB50" s="188">
        <f t="shared" si="8"/>
        <v>7.23</v>
      </c>
      <c r="AC50" s="81">
        <f t="shared" si="9"/>
        <v>7.23</v>
      </c>
      <c r="AD50" s="50" t="str">
        <f t="shared" si="15"/>
        <v>Khá</v>
      </c>
    </row>
    <row r="51" spans="1:30" s="51" customFormat="1" ht="19.5" customHeight="1">
      <c r="A51" s="45">
        <v>49</v>
      </c>
      <c r="B51" s="71" t="s">
        <v>213</v>
      </c>
      <c r="C51" s="72" t="s">
        <v>214</v>
      </c>
      <c r="D51" s="53" t="s">
        <v>314</v>
      </c>
      <c r="E51" s="53" t="s">
        <v>215</v>
      </c>
      <c r="F51" s="54" t="s">
        <v>53</v>
      </c>
      <c r="G51" s="59">
        <v>5</v>
      </c>
      <c r="H51" s="59"/>
      <c r="I51" s="49">
        <f t="shared" si="10"/>
        <v>5</v>
      </c>
      <c r="J51" s="59">
        <v>4</v>
      </c>
      <c r="K51" s="179">
        <v>5</v>
      </c>
      <c r="L51" s="49">
        <f t="shared" si="11"/>
        <v>5</v>
      </c>
      <c r="M51" s="59">
        <v>5</v>
      </c>
      <c r="N51" s="59"/>
      <c r="O51" s="49">
        <f t="shared" si="12"/>
        <v>5</v>
      </c>
      <c r="P51" s="59">
        <v>5</v>
      </c>
      <c r="Q51" s="59"/>
      <c r="R51" s="49">
        <f t="shared" si="13"/>
        <v>5</v>
      </c>
      <c r="S51" s="49">
        <v>5</v>
      </c>
      <c r="T51" s="49"/>
      <c r="U51" s="49">
        <f t="shared" si="4"/>
        <v>5</v>
      </c>
      <c r="V51" s="49">
        <v>5</v>
      </c>
      <c r="W51" s="49"/>
      <c r="X51" s="49">
        <f t="shared" si="5"/>
        <v>5</v>
      </c>
      <c r="Y51" s="59"/>
      <c r="Z51" s="59"/>
      <c r="AA51" s="49">
        <f t="shared" si="14"/>
        <v>0</v>
      </c>
      <c r="AB51" s="188">
        <f t="shared" si="8"/>
        <v>5</v>
      </c>
      <c r="AC51" s="81">
        <f t="shared" si="9"/>
        <v>5</v>
      </c>
      <c r="AD51" s="50" t="str">
        <f t="shared" si="15"/>
        <v>Trung Bình</v>
      </c>
    </row>
    <row r="52" spans="1:30" s="51" customFormat="1" ht="19.5" customHeight="1">
      <c r="A52" s="52">
        <v>50</v>
      </c>
      <c r="B52" s="71" t="s">
        <v>216</v>
      </c>
      <c r="C52" s="72" t="s">
        <v>217</v>
      </c>
      <c r="D52" s="53" t="s">
        <v>315</v>
      </c>
      <c r="E52" s="53" t="s">
        <v>218</v>
      </c>
      <c r="F52" s="54" t="s">
        <v>42</v>
      </c>
      <c r="G52" s="106">
        <v>7</v>
      </c>
      <c r="H52" s="59"/>
      <c r="I52" s="49">
        <f t="shared" si="10"/>
        <v>7</v>
      </c>
      <c r="J52" s="59">
        <v>6</v>
      </c>
      <c r="K52" s="59"/>
      <c r="L52" s="49">
        <f t="shared" si="11"/>
        <v>6</v>
      </c>
      <c r="M52" s="59">
        <v>6</v>
      </c>
      <c r="N52" s="59"/>
      <c r="O52" s="49">
        <f t="shared" si="12"/>
        <v>6</v>
      </c>
      <c r="P52" s="106">
        <v>6</v>
      </c>
      <c r="Q52" s="59"/>
      <c r="R52" s="49">
        <f t="shared" si="13"/>
        <v>6</v>
      </c>
      <c r="S52" s="49">
        <v>7</v>
      </c>
      <c r="T52" s="49"/>
      <c r="U52" s="49">
        <f t="shared" si="4"/>
        <v>7</v>
      </c>
      <c r="V52" s="49">
        <v>8</v>
      </c>
      <c r="W52" s="49"/>
      <c r="X52" s="49">
        <f t="shared" si="5"/>
        <v>8</v>
      </c>
      <c r="Y52" s="59"/>
      <c r="Z52" s="59"/>
      <c r="AA52" s="49">
        <f t="shared" si="14"/>
        <v>0</v>
      </c>
      <c r="AB52" s="188">
        <f t="shared" si="8"/>
        <v>6.36</v>
      </c>
      <c r="AC52" s="81">
        <f t="shared" si="9"/>
        <v>6.36</v>
      </c>
      <c r="AD52" s="50" t="str">
        <f t="shared" si="15"/>
        <v>TB.Khá</v>
      </c>
    </row>
    <row r="53" spans="1:30" s="51" customFormat="1" ht="19.5" customHeight="1">
      <c r="A53" s="52">
        <v>51</v>
      </c>
      <c r="B53" s="71" t="s">
        <v>219</v>
      </c>
      <c r="C53" s="72" t="s">
        <v>220</v>
      </c>
      <c r="D53" s="53" t="s">
        <v>316</v>
      </c>
      <c r="E53" s="53" t="s">
        <v>221</v>
      </c>
      <c r="F53" s="54" t="s">
        <v>222</v>
      </c>
      <c r="G53" s="59">
        <v>3</v>
      </c>
      <c r="H53" s="59">
        <v>9</v>
      </c>
      <c r="I53" s="49">
        <f t="shared" si="10"/>
        <v>9</v>
      </c>
      <c r="J53" s="59">
        <v>3</v>
      </c>
      <c r="K53" s="59">
        <v>3</v>
      </c>
      <c r="L53" s="49">
        <f t="shared" si="11"/>
        <v>3</v>
      </c>
      <c r="M53" s="59">
        <v>5</v>
      </c>
      <c r="N53" s="59"/>
      <c r="O53" s="49">
        <f t="shared" si="12"/>
        <v>5</v>
      </c>
      <c r="P53" s="59">
        <v>4</v>
      </c>
      <c r="Q53" s="59">
        <v>4</v>
      </c>
      <c r="R53" s="49">
        <f t="shared" si="13"/>
        <v>4</v>
      </c>
      <c r="S53" s="49">
        <v>6</v>
      </c>
      <c r="T53" s="49"/>
      <c r="U53" s="49">
        <f t="shared" si="4"/>
        <v>6</v>
      </c>
      <c r="V53" s="49">
        <v>8</v>
      </c>
      <c r="W53" s="49"/>
      <c r="X53" s="49">
        <f t="shared" si="5"/>
        <v>8</v>
      </c>
      <c r="Y53" s="59"/>
      <c r="Z53" s="59"/>
      <c r="AA53" s="49">
        <f t="shared" si="14"/>
        <v>0</v>
      </c>
      <c r="AB53" s="188">
        <f t="shared" si="8"/>
        <v>5.45</v>
      </c>
      <c r="AC53" s="81">
        <f t="shared" si="9"/>
        <v>5.45</v>
      </c>
      <c r="AD53" s="50" t="str">
        <f t="shared" si="15"/>
        <v>Trung Bình</v>
      </c>
    </row>
    <row r="54" spans="1:30" s="51" customFormat="1" ht="19.5" customHeight="1">
      <c r="A54" s="45">
        <v>52</v>
      </c>
      <c r="B54" s="71" t="s">
        <v>225</v>
      </c>
      <c r="C54" s="72" t="s">
        <v>226</v>
      </c>
      <c r="D54" s="53" t="s">
        <v>318</v>
      </c>
      <c r="E54" s="53" t="s">
        <v>227</v>
      </c>
      <c r="F54" s="54" t="s">
        <v>4</v>
      </c>
      <c r="G54" s="59">
        <v>5</v>
      </c>
      <c r="H54" s="59"/>
      <c r="I54" s="49">
        <f t="shared" si="10"/>
        <v>5</v>
      </c>
      <c r="J54" s="59">
        <v>4</v>
      </c>
      <c r="K54" s="179">
        <v>6</v>
      </c>
      <c r="L54" s="49">
        <f t="shared" si="11"/>
        <v>6</v>
      </c>
      <c r="M54" s="59">
        <v>6</v>
      </c>
      <c r="N54" s="59"/>
      <c r="O54" s="49">
        <f t="shared" si="12"/>
        <v>6</v>
      </c>
      <c r="P54" s="59">
        <v>5</v>
      </c>
      <c r="Q54" s="59"/>
      <c r="R54" s="49">
        <f t="shared" si="13"/>
        <v>5</v>
      </c>
      <c r="S54" s="49">
        <v>6</v>
      </c>
      <c r="T54" s="49"/>
      <c r="U54" s="49">
        <f t="shared" si="4"/>
        <v>6</v>
      </c>
      <c r="V54" s="49">
        <v>7</v>
      </c>
      <c r="W54" s="49"/>
      <c r="X54" s="49">
        <f t="shared" si="5"/>
        <v>7</v>
      </c>
      <c r="Y54" s="59"/>
      <c r="Z54" s="59"/>
      <c r="AA54" s="49">
        <f t="shared" si="14"/>
        <v>0</v>
      </c>
      <c r="AB54" s="188">
        <f t="shared" si="8"/>
        <v>5.55</v>
      </c>
      <c r="AC54" s="81">
        <f t="shared" si="9"/>
        <v>5.55</v>
      </c>
      <c r="AD54" s="50" t="str">
        <f t="shared" si="15"/>
        <v>Trung Bình</v>
      </c>
    </row>
    <row r="55" spans="1:30" s="51" customFormat="1" ht="19.5" customHeight="1">
      <c r="A55" s="52">
        <v>53</v>
      </c>
      <c r="B55" s="71" t="s">
        <v>228</v>
      </c>
      <c r="C55" s="72" t="s">
        <v>73</v>
      </c>
      <c r="D55" s="53" t="s">
        <v>319</v>
      </c>
      <c r="E55" s="53" t="s">
        <v>229</v>
      </c>
      <c r="F55" s="54" t="s">
        <v>22</v>
      </c>
      <c r="G55" s="59">
        <v>5</v>
      </c>
      <c r="H55" s="59"/>
      <c r="I55" s="49">
        <f t="shared" si="10"/>
        <v>5</v>
      </c>
      <c r="J55" s="59">
        <v>6</v>
      </c>
      <c r="K55" s="59"/>
      <c r="L55" s="49">
        <f t="shared" si="11"/>
        <v>6</v>
      </c>
      <c r="M55" s="59">
        <v>7</v>
      </c>
      <c r="N55" s="59"/>
      <c r="O55" s="49">
        <f t="shared" si="12"/>
        <v>7</v>
      </c>
      <c r="P55" s="59">
        <v>6</v>
      </c>
      <c r="Q55" s="59"/>
      <c r="R55" s="49">
        <f t="shared" si="13"/>
        <v>6</v>
      </c>
      <c r="S55" s="49">
        <v>8</v>
      </c>
      <c r="T55" s="49"/>
      <c r="U55" s="49">
        <f t="shared" si="4"/>
        <v>8</v>
      </c>
      <c r="V55" s="49">
        <v>9</v>
      </c>
      <c r="W55" s="49"/>
      <c r="X55" s="49">
        <f t="shared" si="5"/>
        <v>9</v>
      </c>
      <c r="Y55" s="59"/>
      <c r="Z55" s="59"/>
      <c r="AA55" s="49">
        <f t="shared" si="14"/>
        <v>0</v>
      </c>
      <c r="AB55" s="188">
        <f t="shared" si="8"/>
        <v>6.27</v>
      </c>
      <c r="AC55" s="81">
        <f t="shared" si="9"/>
        <v>6.27</v>
      </c>
      <c r="AD55" s="50" t="str">
        <f t="shared" si="15"/>
        <v>TB.Khá</v>
      </c>
    </row>
    <row r="56" spans="1:30" s="51" customFormat="1" ht="19.5" customHeight="1">
      <c r="A56" s="52">
        <v>54</v>
      </c>
      <c r="B56" s="71" t="s">
        <v>230</v>
      </c>
      <c r="C56" s="72" t="s">
        <v>73</v>
      </c>
      <c r="D56" s="53" t="s">
        <v>320</v>
      </c>
      <c r="E56" s="53" t="s">
        <v>231</v>
      </c>
      <c r="F56" s="54" t="s">
        <v>53</v>
      </c>
      <c r="G56" s="59">
        <v>7</v>
      </c>
      <c r="H56" s="59"/>
      <c r="I56" s="49">
        <f aca="true" t="shared" si="16" ref="I56:I62">IF(H56="",G56,IF(G56&gt;=5,H56,MAX(G56,H56)))</f>
        <v>7</v>
      </c>
      <c r="J56" s="59">
        <v>3</v>
      </c>
      <c r="K56" s="179">
        <v>6</v>
      </c>
      <c r="L56" s="49">
        <f aca="true" t="shared" si="17" ref="L56:L62">IF(K56="",J56,IF(J56&gt;=5,K56,MAX(J56,K56)))</f>
        <v>6</v>
      </c>
      <c r="M56" s="59">
        <v>7</v>
      </c>
      <c r="N56" s="59"/>
      <c r="O56" s="49">
        <f aca="true" t="shared" si="18" ref="O56:O62">IF(N56="",M56,IF(M56&gt;=5,N56,MAX(M56,N56)))</f>
        <v>7</v>
      </c>
      <c r="P56" s="59">
        <v>6</v>
      </c>
      <c r="Q56" s="78"/>
      <c r="R56" s="49">
        <f aca="true" t="shared" si="19" ref="R56:R62">IF(Q56="",P56,IF(P56&gt;=5,Q56,MAX(P56,Q56)))</f>
        <v>6</v>
      </c>
      <c r="S56" s="49">
        <v>8</v>
      </c>
      <c r="T56" s="49"/>
      <c r="U56" s="49">
        <f aca="true" t="shared" si="20" ref="U56:U62">IF(T56="",S56,IF(S56&gt;=5,T56,MAX(S56,T56)))</f>
        <v>8</v>
      </c>
      <c r="V56" s="49">
        <v>5</v>
      </c>
      <c r="W56" s="49"/>
      <c r="X56" s="49">
        <f aca="true" t="shared" si="21" ref="X56:X62">IF(W56="",V56,IF(V56&gt;=5,W56,MAX(V56,W56)))</f>
        <v>5</v>
      </c>
      <c r="Y56" s="59"/>
      <c r="Z56" s="59"/>
      <c r="AA56" s="49">
        <f aca="true" t="shared" si="22" ref="AA56:AA62">IF(Z56="",Y56,IF(Y56&gt;=5,Z56,MAX(Y56,Z56)))</f>
        <v>0</v>
      </c>
      <c r="AB56" s="188">
        <f t="shared" si="8"/>
        <v>6.73</v>
      </c>
      <c r="AC56" s="81">
        <f t="shared" si="9"/>
        <v>6.73</v>
      </c>
      <c r="AD56" s="50" t="str">
        <f t="shared" si="15"/>
        <v>TB.Khá</v>
      </c>
    </row>
    <row r="57" spans="1:30" s="51" customFormat="1" ht="19.5" customHeight="1">
      <c r="A57" s="45">
        <v>55</v>
      </c>
      <c r="B57" s="71" t="s">
        <v>234</v>
      </c>
      <c r="C57" s="72" t="s">
        <v>75</v>
      </c>
      <c r="D57" s="53" t="s">
        <v>322</v>
      </c>
      <c r="E57" s="53" t="s">
        <v>235</v>
      </c>
      <c r="F57" s="54" t="s">
        <v>236</v>
      </c>
      <c r="G57" s="59">
        <v>4</v>
      </c>
      <c r="H57" s="59">
        <v>8</v>
      </c>
      <c r="I57" s="49">
        <f t="shared" si="16"/>
        <v>8</v>
      </c>
      <c r="J57" s="59">
        <v>3</v>
      </c>
      <c r="K57" s="59">
        <v>4</v>
      </c>
      <c r="L57" s="49">
        <f t="shared" si="17"/>
        <v>4</v>
      </c>
      <c r="M57" s="59">
        <v>6</v>
      </c>
      <c r="N57" s="59"/>
      <c r="O57" s="49">
        <f t="shared" si="18"/>
        <v>6</v>
      </c>
      <c r="P57" s="59">
        <v>3</v>
      </c>
      <c r="Q57" s="59">
        <v>6</v>
      </c>
      <c r="R57" s="49">
        <f t="shared" si="19"/>
        <v>6</v>
      </c>
      <c r="S57" s="49">
        <v>6</v>
      </c>
      <c r="T57" s="49"/>
      <c r="U57" s="49">
        <f t="shared" si="20"/>
        <v>6</v>
      </c>
      <c r="V57" s="49">
        <v>6</v>
      </c>
      <c r="W57" s="49"/>
      <c r="X57" s="49">
        <f t="shared" si="21"/>
        <v>6</v>
      </c>
      <c r="Y57" s="59"/>
      <c r="Z57" s="59"/>
      <c r="AA57" s="49">
        <f t="shared" si="22"/>
        <v>0</v>
      </c>
      <c r="AB57" s="188">
        <f aca="true" t="shared" si="23" ref="AB57:AB62">ROUND(SUMPRODUCT(G57:AA57,$G$2:$AA$2)/SUMIF($G57:$AA57,"&lt;&gt;M",$G$2:$AA$2),2)</f>
        <v>6.09</v>
      </c>
      <c r="AC57" s="81">
        <f aca="true" t="shared" si="24" ref="AC57:AC62">IF(G57="M",ROUND(SUMPRODUCT(J57:X57,$J$2:$X$2)/SUM($J$2:$X$2),2),ROUND(SUMPRODUCT(G57:X57,$G$2:$X$2)/SUM($G$2:$X$2),2))</f>
        <v>6.09</v>
      </c>
      <c r="AD57" s="50" t="str">
        <f t="shared" si="15"/>
        <v>TB.Khá</v>
      </c>
    </row>
    <row r="58" spans="1:30" s="51" customFormat="1" ht="19.5" customHeight="1">
      <c r="A58" s="52">
        <v>56</v>
      </c>
      <c r="B58" s="71" t="s">
        <v>237</v>
      </c>
      <c r="C58" s="72" t="s">
        <v>238</v>
      </c>
      <c r="D58" s="53" t="s">
        <v>323</v>
      </c>
      <c r="E58" s="53" t="s">
        <v>239</v>
      </c>
      <c r="F58" s="54" t="s">
        <v>53</v>
      </c>
      <c r="G58" s="59">
        <v>6</v>
      </c>
      <c r="H58" s="59"/>
      <c r="I58" s="49">
        <f t="shared" si="16"/>
        <v>6</v>
      </c>
      <c r="J58" s="59">
        <v>7</v>
      </c>
      <c r="K58" s="59"/>
      <c r="L58" s="49">
        <f t="shared" si="17"/>
        <v>7</v>
      </c>
      <c r="M58" s="59">
        <v>6</v>
      </c>
      <c r="N58" s="59"/>
      <c r="O58" s="49">
        <f t="shared" si="18"/>
        <v>6</v>
      </c>
      <c r="P58" s="59">
        <v>6</v>
      </c>
      <c r="Q58" s="59"/>
      <c r="R58" s="49">
        <f t="shared" si="19"/>
        <v>6</v>
      </c>
      <c r="S58" s="49">
        <v>8</v>
      </c>
      <c r="T58" s="49"/>
      <c r="U58" s="49">
        <f t="shared" si="20"/>
        <v>8</v>
      </c>
      <c r="V58" s="49">
        <v>6</v>
      </c>
      <c r="W58" s="49"/>
      <c r="X58" s="49">
        <f t="shared" si="21"/>
        <v>6</v>
      </c>
      <c r="Y58" s="59"/>
      <c r="Z58" s="59"/>
      <c r="AA58" s="49">
        <f t="shared" si="22"/>
        <v>0</v>
      </c>
      <c r="AB58" s="188">
        <f t="shared" si="23"/>
        <v>6.45</v>
      </c>
      <c r="AC58" s="81">
        <f t="shared" si="24"/>
        <v>6.45</v>
      </c>
      <c r="AD58" s="50" t="str">
        <f t="shared" si="15"/>
        <v>TB.Khá</v>
      </c>
    </row>
    <row r="59" spans="1:30" s="51" customFormat="1" ht="19.5" customHeight="1">
      <c r="A59" s="52">
        <v>57</v>
      </c>
      <c r="B59" s="71" t="s">
        <v>122</v>
      </c>
      <c r="C59" s="72" t="s">
        <v>240</v>
      </c>
      <c r="D59" s="412" t="s">
        <v>324</v>
      </c>
      <c r="E59" s="53" t="s">
        <v>74</v>
      </c>
      <c r="F59" s="54" t="s">
        <v>241</v>
      </c>
      <c r="G59" s="59">
        <v>7</v>
      </c>
      <c r="H59" s="59"/>
      <c r="I59" s="49">
        <f t="shared" si="16"/>
        <v>7</v>
      </c>
      <c r="J59" s="59">
        <v>4</v>
      </c>
      <c r="K59" s="59">
        <v>5</v>
      </c>
      <c r="L59" s="49">
        <f t="shared" si="17"/>
        <v>5</v>
      </c>
      <c r="M59" s="59">
        <v>6</v>
      </c>
      <c r="N59" s="59"/>
      <c r="O59" s="49">
        <f t="shared" si="18"/>
        <v>6</v>
      </c>
      <c r="P59" s="106">
        <v>6</v>
      </c>
      <c r="Q59" s="59"/>
      <c r="R59" s="49">
        <f t="shared" si="19"/>
        <v>6</v>
      </c>
      <c r="S59" s="49">
        <v>7</v>
      </c>
      <c r="T59" s="49"/>
      <c r="U59" s="49">
        <f t="shared" si="20"/>
        <v>7</v>
      </c>
      <c r="V59" s="49">
        <v>6</v>
      </c>
      <c r="W59" s="49"/>
      <c r="X59" s="49">
        <f t="shared" si="21"/>
        <v>6</v>
      </c>
      <c r="Y59" s="59"/>
      <c r="Z59" s="59"/>
      <c r="AA59" s="49">
        <f t="shared" si="22"/>
        <v>0</v>
      </c>
      <c r="AB59" s="188">
        <f t="shared" si="23"/>
        <v>6.18</v>
      </c>
      <c r="AC59" s="81">
        <f t="shared" si="24"/>
        <v>6.18</v>
      </c>
      <c r="AD59" s="50" t="str">
        <f t="shared" si="15"/>
        <v>TB.Khá</v>
      </c>
    </row>
    <row r="60" spans="1:30" s="51" customFormat="1" ht="19.5" customHeight="1">
      <c r="A60" s="45">
        <v>58</v>
      </c>
      <c r="B60" s="71" t="s">
        <v>242</v>
      </c>
      <c r="C60" s="72" t="s">
        <v>243</v>
      </c>
      <c r="D60" s="53">
        <v>409170006</v>
      </c>
      <c r="E60" s="53">
        <v>32638</v>
      </c>
      <c r="F60" s="54" t="s">
        <v>189</v>
      </c>
      <c r="G60" s="59">
        <v>6</v>
      </c>
      <c r="H60" s="59"/>
      <c r="I60" s="49">
        <f t="shared" si="16"/>
        <v>6</v>
      </c>
      <c r="J60" s="59">
        <v>6</v>
      </c>
      <c r="K60" s="59"/>
      <c r="L60" s="49">
        <f t="shared" si="17"/>
        <v>6</v>
      </c>
      <c r="M60" s="59">
        <v>4</v>
      </c>
      <c r="N60" s="59">
        <v>6</v>
      </c>
      <c r="O60" s="49">
        <f t="shared" si="18"/>
        <v>6</v>
      </c>
      <c r="P60" s="59">
        <v>4</v>
      </c>
      <c r="Q60" s="59">
        <v>5</v>
      </c>
      <c r="R60" s="49">
        <f t="shared" si="19"/>
        <v>5</v>
      </c>
      <c r="S60" s="49">
        <v>2</v>
      </c>
      <c r="T60" s="49">
        <v>2</v>
      </c>
      <c r="U60" s="49">
        <f t="shared" si="20"/>
        <v>2</v>
      </c>
      <c r="V60" s="49">
        <v>0</v>
      </c>
      <c r="W60" s="49"/>
      <c r="X60" s="49">
        <f t="shared" si="21"/>
        <v>0</v>
      </c>
      <c r="Y60" s="59"/>
      <c r="Z60" s="59"/>
      <c r="AA60" s="49">
        <f t="shared" si="22"/>
        <v>0</v>
      </c>
      <c r="AB60" s="188">
        <f t="shared" si="23"/>
        <v>5.23</v>
      </c>
      <c r="AC60" s="81">
        <f t="shared" si="24"/>
        <v>5.23</v>
      </c>
      <c r="AD60" s="50" t="str">
        <f t="shared" si="15"/>
        <v>Trung Bình</v>
      </c>
    </row>
    <row r="61" spans="1:30" s="51" customFormat="1" ht="19.5" customHeight="1">
      <c r="A61" s="409">
        <v>59</v>
      </c>
      <c r="B61" s="410" t="s">
        <v>244</v>
      </c>
      <c r="C61" s="411" t="s">
        <v>245</v>
      </c>
      <c r="D61" s="412">
        <v>409170024</v>
      </c>
      <c r="E61" s="412">
        <v>33532</v>
      </c>
      <c r="F61" s="413" t="s">
        <v>25</v>
      </c>
      <c r="G61" s="399">
        <v>3</v>
      </c>
      <c r="H61" s="399">
        <v>9</v>
      </c>
      <c r="I61" s="400">
        <f t="shared" si="16"/>
        <v>9</v>
      </c>
      <c r="J61" s="399">
        <v>1</v>
      </c>
      <c r="K61" s="399"/>
      <c r="L61" s="400">
        <f t="shared" si="17"/>
        <v>1</v>
      </c>
      <c r="M61" s="399">
        <v>4</v>
      </c>
      <c r="N61" s="399">
        <v>6</v>
      </c>
      <c r="O61" s="400">
        <f t="shared" si="18"/>
        <v>6</v>
      </c>
      <c r="P61" s="399">
        <v>5</v>
      </c>
      <c r="Q61" s="399"/>
      <c r="R61" s="400">
        <f t="shared" si="19"/>
        <v>5</v>
      </c>
      <c r="S61" s="400">
        <v>2</v>
      </c>
      <c r="T61" s="400">
        <v>5</v>
      </c>
      <c r="U61" s="400">
        <f t="shared" si="20"/>
        <v>5</v>
      </c>
      <c r="V61" s="400">
        <v>8</v>
      </c>
      <c r="W61" s="400"/>
      <c r="X61" s="400">
        <f t="shared" si="21"/>
        <v>8</v>
      </c>
      <c r="Y61" s="399">
        <v>0</v>
      </c>
      <c r="Z61" s="399"/>
      <c r="AA61" s="400">
        <f t="shared" si="22"/>
        <v>0</v>
      </c>
      <c r="AB61" s="403">
        <f t="shared" si="23"/>
        <v>5.41</v>
      </c>
      <c r="AC61" s="427">
        <f t="shared" si="24"/>
        <v>5.41</v>
      </c>
      <c r="AD61" s="404" t="str">
        <f t="shared" si="15"/>
        <v>Trung Bình</v>
      </c>
    </row>
    <row r="62" spans="1:30" ht="18">
      <c r="A62" s="52">
        <v>60</v>
      </c>
      <c r="B62" s="423" t="s">
        <v>357</v>
      </c>
      <c r="C62" s="424" t="s">
        <v>358</v>
      </c>
      <c r="D62" s="187">
        <v>409170001</v>
      </c>
      <c r="E62" s="425" t="s">
        <v>383</v>
      </c>
      <c r="F62" s="426" t="s">
        <v>16</v>
      </c>
      <c r="G62" s="406">
        <v>5</v>
      </c>
      <c r="H62" s="406"/>
      <c r="I62" s="400">
        <f t="shared" si="16"/>
        <v>5</v>
      </c>
      <c r="J62" s="406">
        <v>2</v>
      </c>
      <c r="K62" s="406">
        <v>2</v>
      </c>
      <c r="L62" s="406">
        <f t="shared" si="17"/>
        <v>2</v>
      </c>
      <c r="M62" s="406">
        <v>6</v>
      </c>
      <c r="N62" s="406"/>
      <c r="O62" s="400">
        <f t="shared" si="18"/>
        <v>6</v>
      </c>
      <c r="P62" s="406">
        <v>3</v>
      </c>
      <c r="Q62" s="406">
        <v>4</v>
      </c>
      <c r="R62" s="400">
        <f t="shared" si="19"/>
        <v>4</v>
      </c>
      <c r="S62" s="406">
        <v>5</v>
      </c>
      <c r="T62" s="406"/>
      <c r="U62" s="400">
        <f t="shared" si="20"/>
        <v>5</v>
      </c>
      <c r="V62" s="406">
        <v>6</v>
      </c>
      <c r="W62" s="406"/>
      <c r="X62" s="400">
        <f t="shared" si="21"/>
        <v>6</v>
      </c>
      <c r="Y62" s="406"/>
      <c r="Z62" s="406"/>
      <c r="AA62" s="400">
        <f t="shared" si="22"/>
        <v>0</v>
      </c>
      <c r="AB62" s="403">
        <f t="shared" si="23"/>
        <v>4.45</v>
      </c>
      <c r="AC62" s="427">
        <f t="shared" si="24"/>
        <v>4.45</v>
      </c>
      <c r="AD62" s="404" t="str">
        <f t="shared" si="15"/>
        <v>Yếu</v>
      </c>
    </row>
    <row r="63" ht="18"/>
    <row r="64" ht="18"/>
    <row r="65" ht="18"/>
    <row r="66" ht="18"/>
    <row r="67" ht="18"/>
    <row r="68" ht="18"/>
    <row r="69" ht="18"/>
    <row r="70" ht="18"/>
    <row r="71" ht="18"/>
    <row r="72" ht="18"/>
    <row r="73" spans="2:4" ht="21">
      <c r="B73" s="655" t="s">
        <v>386</v>
      </c>
      <c r="C73" s="655"/>
      <c r="D73" s="655"/>
    </row>
    <row r="74" ht="18"/>
    <row r="75" spans="1:30" s="51" customFormat="1" ht="19.5" customHeight="1">
      <c r="A75" s="45">
        <v>1</v>
      </c>
      <c r="B75" s="71" t="s">
        <v>90</v>
      </c>
      <c r="C75" s="72" t="s">
        <v>91</v>
      </c>
      <c r="D75" s="98" t="s">
        <v>262</v>
      </c>
      <c r="E75" s="53" t="s">
        <v>92</v>
      </c>
      <c r="F75" s="54" t="s">
        <v>3</v>
      </c>
      <c r="G75" s="56">
        <v>3</v>
      </c>
      <c r="H75" s="56"/>
      <c r="I75" s="49">
        <f aca="true" t="shared" si="25" ref="I75:I86">IF(H75="",G75,IF(G75&gt;=5,H75,MAX(G75,H75)))</f>
        <v>3</v>
      </c>
      <c r="J75" s="56"/>
      <c r="K75" s="56"/>
      <c r="L75" s="49">
        <f aca="true" t="shared" si="26" ref="L75:L86">IF(K75="",J75,IF(J75&gt;=5,K75,MAX(J75,K75)))</f>
        <v>0</v>
      </c>
      <c r="M75" s="56">
        <v>6</v>
      </c>
      <c r="N75" s="56"/>
      <c r="O75" s="49">
        <f aca="true" t="shared" si="27" ref="O75:O86">IF(N75="",M75,IF(M75&gt;=5,N75,MAX(M75,N75)))</f>
        <v>6</v>
      </c>
      <c r="P75" s="56">
        <v>4</v>
      </c>
      <c r="Q75" s="56"/>
      <c r="R75" s="49">
        <f aca="true" t="shared" si="28" ref="R75:R86">IF(Q75="",P75,IF(P75&gt;=5,Q75,MAX(P75,Q75)))</f>
        <v>4</v>
      </c>
      <c r="S75" s="49"/>
      <c r="T75" s="49"/>
      <c r="U75" s="49">
        <f aca="true" t="shared" si="29" ref="U75:U86">IF(T75="",S75,IF(S75&gt;=5,T75,MAX(S75,T75)))</f>
        <v>0</v>
      </c>
      <c r="V75" s="49">
        <v>7</v>
      </c>
      <c r="W75" s="49"/>
      <c r="X75" s="49">
        <f aca="true" t="shared" si="30" ref="X75:X86">IF(W75="",V75,IF(V75&gt;=5,W75,MAX(V75,W75)))</f>
        <v>7</v>
      </c>
      <c r="Y75" s="56"/>
      <c r="Z75" s="56"/>
      <c r="AA75" s="49">
        <f aca="true" t="shared" si="31" ref="AA75:AA86">IF(Z75="",Y75,IF(Y75&gt;=5,Z75,MAX(Y75,Z75)))</f>
        <v>0</v>
      </c>
      <c r="AB75" s="188">
        <f aca="true" t="shared" si="32" ref="AB75:AB86">ROUND(SUMPRODUCT(G75:AA75,$G$2:$AA$2)/SUMIF($G75:$AA75,"&lt;&gt;M",$G$2:$AA$2),2)</f>
        <v>2.95</v>
      </c>
      <c r="AC75" s="81">
        <f aca="true" t="shared" si="33" ref="AC75:AC86">IF(G75="M",ROUND(SUMPRODUCT(J75:X75,$J$2:$X$2)/SUM($J$2:$X$2),2),ROUND(SUMPRODUCT(G75:X75,$G$2:$X$2)/SUM($G$2:$X$2),2))</f>
        <v>2.95</v>
      </c>
      <c r="AD75" s="50" t="str">
        <f aca="true" t="shared" si="34" ref="AD75:AD86">IF(AC75&gt;=9,"Xuất Sắc",IF(AC75&gt;=8,"Giỏi",IF(AC75&gt;=7,"Khá",IF(AC75&gt;=6,"TB.Khá",IF(AC75&gt;=5,"Trung Bình",IF(AC75&gt;=4,"Yếu","Kém"))))))</f>
        <v>Kém</v>
      </c>
    </row>
    <row r="76" spans="1:30" s="51" customFormat="1" ht="19.5" customHeight="1">
      <c r="A76" s="45">
        <v>2</v>
      </c>
      <c r="B76" s="71" t="s">
        <v>113</v>
      </c>
      <c r="C76" s="72" t="s">
        <v>111</v>
      </c>
      <c r="D76" s="98" t="s">
        <v>271</v>
      </c>
      <c r="E76" s="53" t="s">
        <v>63</v>
      </c>
      <c r="F76" s="54" t="s">
        <v>53</v>
      </c>
      <c r="G76" s="56">
        <v>4</v>
      </c>
      <c r="H76" s="56">
        <v>8</v>
      </c>
      <c r="I76" s="49">
        <f t="shared" si="25"/>
        <v>8</v>
      </c>
      <c r="J76" s="56"/>
      <c r="K76" s="56"/>
      <c r="L76" s="49">
        <f t="shared" si="26"/>
        <v>0</v>
      </c>
      <c r="M76" s="56">
        <v>5</v>
      </c>
      <c r="N76" s="56"/>
      <c r="O76" s="49">
        <f t="shared" si="27"/>
        <v>5</v>
      </c>
      <c r="P76" s="56">
        <v>3</v>
      </c>
      <c r="Q76" s="56">
        <v>5</v>
      </c>
      <c r="R76" s="49">
        <f t="shared" si="28"/>
        <v>5</v>
      </c>
      <c r="S76" s="49"/>
      <c r="T76" s="49"/>
      <c r="U76" s="49">
        <f t="shared" si="29"/>
        <v>0</v>
      </c>
      <c r="V76" s="49">
        <v>0</v>
      </c>
      <c r="W76" s="49"/>
      <c r="X76" s="49">
        <f t="shared" si="30"/>
        <v>0</v>
      </c>
      <c r="Y76" s="56"/>
      <c r="Z76" s="56"/>
      <c r="AA76" s="49">
        <f t="shared" si="31"/>
        <v>0</v>
      </c>
      <c r="AB76" s="188">
        <f t="shared" si="32"/>
        <v>4.09</v>
      </c>
      <c r="AC76" s="81">
        <f t="shared" si="33"/>
        <v>4.09</v>
      </c>
      <c r="AD76" s="50" t="str">
        <f t="shared" si="34"/>
        <v>Yếu</v>
      </c>
    </row>
    <row r="77" spans="1:30" s="51" customFormat="1" ht="19.5" customHeight="1">
      <c r="A77" s="45">
        <v>3</v>
      </c>
      <c r="B77" s="71" t="s">
        <v>118</v>
      </c>
      <c r="C77" s="72" t="s">
        <v>119</v>
      </c>
      <c r="D77" s="98" t="s">
        <v>274</v>
      </c>
      <c r="E77" s="53" t="s">
        <v>120</v>
      </c>
      <c r="F77" s="54" t="s">
        <v>121</v>
      </c>
      <c r="G77" s="56">
        <v>5</v>
      </c>
      <c r="H77" s="56"/>
      <c r="I77" s="49">
        <f t="shared" si="25"/>
        <v>5</v>
      </c>
      <c r="J77" s="56">
        <v>2</v>
      </c>
      <c r="K77" s="56"/>
      <c r="L77" s="49">
        <f t="shared" si="26"/>
        <v>2</v>
      </c>
      <c r="M77" s="56"/>
      <c r="N77" s="56"/>
      <c r="O77" s="49">
        <f t="shared" si="27"/>
        <v>0</v>
      </c>
      <c r="P77" s="56"/>
      <c r="Q77" s="56"/>
      <c r="R77" s="49">
        <f t="shared" si="28"/>
        <v>0</v>
      </c>
      <c r="S77" s="49"/>
      <c r="T77" s="49"/>
      <c r="U77" s="49">
        <f t="shared" si="29"/>
        <v>0</v>
      </c>
      <c r="V77" s="49">
        <v>0</v>
      </c>
      <c r="W77" s="49"/>
      <c r="X77" s="49">
        <f t="shared" si="30"/>
        <v>0</v>
      </c>
      <c r="Y77" s="56"/>
      <c r="Z77" s="56"/>
      <c r="AA77" s="49">
        <f t="shared" si="31"/>
        <v>0</v>
      </c>
      <c r="AB77" s="188">
        <f t="shared" si="32"/>
        <v>1.5</v>
      </c>
      <c r="AC77" s="81">
        <f t="shared" si="33"/>
        <v>1.5</v>
      </c>
      <c r="AD77" s="50" t="str">
        <f t="shared" si="34"/>
        <v>Kém</v>
      </c>
    </row>
    <row r="78" spans="1:30" s="51" customFormat="1" ht="19.5" customHeight="1">
      <c r="A78" s="45">
        <v>4</v>
      </c>
      <c r="B78" s="71" t="s">
        <v>125</v>
      </c>
      <c r="C78" s="72" t="s">
        <v>123</v>
      </c>
      <c r="D78" s="98" t="s">
        <v>276</v>
      </c>
      <c r="E78" s="53" t="s">
        <v>72</v>
      </c>
      <c r="F78" s="54" t="s">
        <v>53</v>
      </c>
      <c r="G78" s="56">
        <v>0</v>
      </c>
      <c r="H78" s="56"/>
      <c r="I78" s="49">
        <f t="shared" si="25"/>
        <v>0</v>
      </c>
      <c r="J78" s="56"/>
      <c r="K78" s="56"/>
      <c r="L78" s="49">
        <f t="shared" si="26"/>
        <v>0</v>
      </c>
      <c r="M78" s="56">
        <v>1</v>
      </c>
      <c r="N78" s="56"/>
      <c r="O78" s="49">
        <f t="shared" si="27"/>
        <v>1</v>
      </c>
      <c r="P78" s="56"/>
      <c r="Q78" s="56"/>
      <c r="R78" s="49">
        <f t="shared" si="28"/>
        <v>0</v>
      </c>
      <c r="S78" s="49"/>
      <c r="T78" s="49"/>
      <c r="U78" s="49">
        <f t="shared" si="29"/>
        <v>0</v>
      </c>
      <c r="V78" s="49">
        <v>0</v>
      </c>
      <c r="W78" s="49"/>
      <c r="X78" s="49">
        <f t="shared" si="30"/>
        <v>0</v>
      </c>
      <c r="Y78" s="56"/>
      <c r="Z78" s="56"/>
      <c r="AA78" s="49">
        <f t="shared" si="31"/>
        <v>0</v>
      </c>
      <c r="AB78" s="188">
        <f t="shared" si="32"/>
        <v>0.23</v>
      </c>
      <c r="AC78" s="81">
        <f t="shared" si="33"/>
        <v>0.23</v>
      </c>
      <c r="AD78" s="50" t="str">
        <f t="shared" si="34"/>
        <v>Kém</v>
      </c>
    </row>
    <row r="79" spans="1:30" s="51" customFormat="1" ht="19.5" customHeight="1">
      <c r="A79" s="45">
        <v>5</v>
      </c>
      <c r="B79" s="71" t="s">
        <v>126</v>
      </c>
      <c r="C79" s="72" t="s">
        <v>49</v>
      </c>
      <c r="D79" s="98" t="s">
        <v>277</v>
      </c>
      <c r="E79" s="53" t="s">
        <v>127</v>
      </c>
      <c r="F79" s="54"/>
      <c r="G79" s="56">
        <v>0</v>
      </c>
      <c r="H79" s="56"/>
      <c r="I79" s="49">
        <f t="shared" si="25"/>
        <v>0</v>
      </c>
      <c r="J79" s="56"/>
      <c r="K79" s="56"/>
      <c r="L79" s="49">
        <f t="shared" si="26"/>
        <v>0</v>
      </c>
      <c r="M79" s="56"/>
      <c r="N79" s="56"/>
      <c r="O79" s="49">
        <f t="shared" si="27"/>
        <v>0</v>
      </c>
      <c r="P79" s="56"/>
      <c r="Q79" s="56"/>
      <c r="R79" s="49">
        <f t="shared" si="28"/>
        <v>0</v>
      </c>
      <c r="S79" s="49"/>
      <c r="T79" s="49"/>
      <c r="U79" s="49">
        <f t="shared" si="29"/>
        <v>0</v>
      </c>
      <c r="V79" s="49">
        <v>0</v>
      </c>
      <c r="W79" s="49"/>
      <c r="X79" s="49">
        <f t="shared" si="30"/>
        <v>0</v>
      </c>
      <c r="Y79" s="56"/>
      <c r="Z79" s="56"/>
      <c r="AA79" s="49">
        <f t="shared" si="31"/>
        <v>0</v>
      </c>
      <c r="AB79" s="188">
        <f t="shared" si="32"/>
        <v>0</v>
      </c>
      <c r="AC79" s="81">
        <f t="shared" si="33"/>
        <v>0</v>
      </c>
      <c r="AD79" s="50" t="str">
        <f t="shared" si="34"/>
        <v>Kém</v>
      </c>
    </row>
    <row r="80" spans="1:30" s="51" customFormat="1" ht="19.5" customHeight="1">
      <c r="A80" s="45">
        <v>6</v>
      </c>
      <c r="B80" s="71" t="s">
        <v>155</v>
      </c>
      <c r="C80" s="72" t="s">
        <v>156</v>
      </c>
      <c r="D80" s="98" t="s">
        <v>288</v>
      </c>
      <c r="E80" s="53" t="s">
        <v>157</v>
      </c>
      <c r="F80" s="54" t="s">
        <v>158</v>
      </c>
      <c r="G80" s="59">
        <v>0</v>
      </c>
      <c r="H80" s="59"/>
      <c r="I80" s="49">
        <f t="shared" si="25"/>
        <v>0</v>
      </c>
      <c r="J80" s="59">
        <v>1</v>
      </c>
      <c r="K80" s="59"/>
      <c r="L80" s="49">
        <f t="shared" si="26"/>
        <v>1</v>
      </c>
      <c r="M80" s="59"/>
      <c r="N80" s="59"/>
      <c r="O80" s="49">
        <f t="shared" si="27"/>
        <v>0</v>
      </c>
      <c r="P80" s="59"/>
      <c r="Q80" s="59"/>
      <c r="R80" s="49">
        <f t="shared" si="28"/>
        <v>0</v>
      </c>
      <c r="S80" s="49">
        <v>5</v>
      </c>
      <c r="T80" s="49"/>
      <c r="U80" s="49">
        <f t="shared" si="29"/>
        <v>5</v>
      </c>
      <c r="V80" s="49">
        <v>7</v>
      </c>
      <c r="W80" s="49"/>
      <c r="X80" s="49">
        <f t="shared" si="30"/>
        <v>7</v>
      </c>
      <c r="Y80" s="59"/>
      <c r="Z80" s="59"/>
      <c r="AA80" s="49">
        <f t="shared" si="31"/>
        <v>0</v>
      </c>
      <c r="AB80" s="188">
        <f t="shared" si="32"/>
        <v>0.86</v>
      </c>
      <c r="AC80" s="81">
        <f t="shared" si="33"/>
        <v>0.86</v>
      </c>
      <c r="AD80" s="50" t="str">
        <f t="shared" si="34"/>
        <v>Kém</v>
      </c>
    </row>
    <row r="81" spans="1:30" s="51" customFormat="1" ht="19.5" customHeight="1">
      <c r="A81" s="45">
        <v>7</v>
      </c>
      <c r="B81" s="71" t="s">
        <v>190</v>
      </c>
      <c r="C81" s="72" t="s">
        <v>188</v>
      </c>
      <c r="D81" s="98" t="s">
        <v>302</v>
      </c>
      <c r="E81" s="53" t="s">
        <v>191</v>
      </c>
      <c r="F81" s="54" t="s">
        <v>69</v>
      </c>
      <c r="G81" s="59">
        <v>0</v>
      </c>
      <c r="H81" s="59"/>
      <c r="I81" s="49">
        <f t="shared" si="25"/>
        <v>0</v>
      </c>
      <c r="J81" s="59">
        <v>1</v>
      </c>
      <c r="K81" s="59">
        <v>1</v>
      </c>
      <c r="L81" s="49">
        <f t="shared" si="26"/>
        <v>1</v>
      </c>
      <c r="M81" s="59">
        <v>2</v>
      </c>
      <c r="N81" s="59"/>
      <c r="O81" s="49">
        <f t="shared" si="27"/>
        <v>2</v>
      </c>
      <c r="P81" s="59">
        <v>1</v>
      </c>
      <c r="Q81" s="59"/>
      <c r="R81" s="49">
        <f t="shared" si="28"/>
        <v>1</v>
      </c>
      <c r="S81" s="49">
        <v>2</v>
      </c>
      <c r="T81" s="49"/>
      <c r="U81" s="49">
        <f t="shared" si="29"/>
        <v>2</v>
      </c>
      <c r="V81" s="49">
        <v>0</v>
      </c>
      <c r="W81" s="49"/>
      <c r="X81" s="49">
        <f t="shared" si="30"/>
        <v>0</v>
      </c>
      <c r="Y81" s="59"/>
      <c r="Z81" s="59"/>
      <c r="AA81" s="49">
        <f t="shared" si="31"/>
        <v>0</v>
      </c>
      <c r="AB81" s="188">
        <f t="shared" si="32"/>
        <v>1.14</v>
      </c>
      <c r="AC81" s="81">
        <f t="shared" si="33"/>
        <v>1.14</v>
      </c>
      <c r="AD81" s="50" t="str">
        <f t="shared" si="34"/>
        <v>Kém</v>
      </c>
    </row>
    <row r="82" spans="1:30" s="51" customFormat="1" ht="19.5" customHeight="1">
      <c r="A82" s="45">
        <v>8</v>
      </c>
      <c r="B82" s="71" t="s">
        <v>196</v>
      </c>
      <c r="C82" s="72" t="s">
        <v>66</v>
      </c>
      <c r="D82" s="98" t="s">
        <v>305</v>
      </c>
      <c r="E82" s="53" t="s">
        <v>197</v>
      </c>
      <c r="F82" s="54" t="s">
        <v>21</v>
      </c>
      <c r="G82" s="59">
        <v>0</v>
      </c>
      <c r="H82" s="59"/>
      <c r="I82" s="49">
        <f t="shared" si="25"/>
        <v>0</v>
      </c>
      <c r="J82" s="59"/>
      <c r="K82" s="59"/>
      <c r="L82" s="49">
        <f t="shared" si="26"/>
        <v>0</v>
      </c>
      <c r="M82" s="59"/>
      <c r="N82" s="59"/>
      <c r="O82" s="49">
        <f t="shared" si="27"/>
        <v>0</v>
      </c>
      <c r="P82" s="59"/>
      <c r="Q82" s="59"/>
      <c r="R82" s="49">
        <f t="shared" si="28"/>
        <v>0</v>
      </c>
      <c r="S82" s="49">
        <v>3</v>
      </c>
      <c r="T82" s="49"/>
      <c r="U82" s="49">
        <f t="shared" si="29"/>
        <v>3</v>
      </c>
      <c r="V82" s="49">
        <v>0</v>
      </c>
      <c r="W82" s="49"/>
      <c r="X82" s="49">
        <f t="shared" si="30"/>
        <v>0</v>
      </c>
      <c r="Y82" s="59"/>
      <c r="Z82" s="59"/>
      <c r="AA82" s="49">
        <f t="shared" si="31"/>
        <v>0</v>
      </c>
      <c r="AB82" s="188">
        <f t="shared" si="32"/>
        <v>0.41</v>
      </c>
      <c r="AC82" s="81">
        <f t="shared" si="33"/>
        <v>0.41</v>
      </c>
      <c r="AD82" s="50" t="str">
        <f t="shared" si="34"/>
        <v>Kém</v>
      </c>
    </row>
    <row r="83" spans="1:30" s="51" customFormat="1" ht="19.5" customHeight="1">
      <c r="A83" s="45">
        <v>9</v>
      </c>
      <c r="B83" s="71" t="s">
        <v>202</v>
      </c>
      <c r="C83" s="72" t="s">
        <v>203</v>
      </c>
      <c r="D83" s="98" t="s">
        <v>309</v>
      </c>
      <c r="E83" s="53" t="s">
        <v>204</v>
      </c>
      <c r="F83" s="54" t="s">
        <v>3</v>
      </c>
      <c r="G83" s="59">
        <v>8</v>
      </c>
      <c r="H83" s="59"/>
      <c r="I83" s="49">
        <f t="shared" si="25"/>
        <v>8</v>
      </c>
      <c r="J83" s="59">
        <v>4</v>
      </c>
      <c r="K83" s="59">
        <v>3</v>
      </c>
      <c r="L83" s="49">
        <f t="shared" si="26"/>
        <v>4</v>
      </c>
      <c r="M83" s="59">
        <v>5</v>
      </c>
      <c r="N83" s="59"/>
      <c r="O83" s="49">
        <f t="shared" si="27"/>
        <v>5</v>
      </c>
      <c r="P83" s="59"/>
      <c r="Q83" s="59"/>
      <c r="R83" s="49">
        <f t="shared" si="28"/>
        <v>0</v>
      </c>
      <c r="S83" s="49">
        <v>2</v>
      </c>
      <c r="T83" s="49">
        <v>6</v>
      </c>
      <c r="U83" s="49">
        <f t="shared" si="29"/>
        <v>6</v>
      </c>
      <c r="V83" s="49">
        <v>7</v>
      </c>
      <c r="W83" s="49"/>
      <c r="X83" s="49">
        <f t="shared" si="30"/>
        <v>7</v>
      </c>
      <c r="Y83" s="59"/>
      <c r="Z83" s="59"/>
      <c r="AA83" s="49">
        <f t="shared" si="31"/>
        <v>0</v>
      </c>
      <c r="AB83" s="188">
        <f t="shared" si="32"/>
        <v>4.5</v>
      </c>
      <c r="AC83" s="81">
        <f t="shared" si="33"/>
        <v>4.5</v>
      </c>
      <c r="AD83" s="50" t="str">
        <f t="shared" si="34"/>
        <v>Yếu</v>
      </c>
    </row>
    <row r="84" spans="1:30" s="51" customFormat="1" ht="19.5" customHeight="1">
      <c r="A84" s="45">
        <v>10</v>
      </c>
      <c r="B84" s="71" t="s">
        <v>211</v>
      </c>
      <c r="C84" s="72" t="s">
        <v>209</v>
      </c>
      <c r="D84" s="98" t="s">
        <v>313</v>
      </c>
      <c r="E84" s="53" t="s">
        <v>212</v>
      </c>
      <c r="F84" s="54" t="s">
        <v>53</v>
      </c>
      <c r="G84" s="59">
        <v>0</v>
      </c>
      <c r="H84" s="59"/>
      <c r="I84" s="49">
        <f t="shared" si="25"/>
        <v>0</v>
      </c>
      <c r="J84" s="59"/>
      <c r="K84" s="59"/>
      <c r="L84" s="49">
        <f t="shared" si="26"/>
        <v>0</v>
      </c>
      <c r="M84" s="59"/>
      <c r="N84" s="59"/>
      <c r="O84" s="49">
        <f t="shared" si="27"/>
        <v>0</v>
      </c>
      <c r="P84" s="59"/>
      <c r="Q84" s="59"/>
      <c r="R84" s="49">
        <f t="shared" si="28"/>
        <v>0</v>
      </c>
      <c r="S84" s="49"/>
      <c r="T84" s="49"/>
      <c r="U84" s="49">
        <f t="shared" si="29"/>
        <v>0</v>
      </c>
      <c r="V84" s="49">
        <v>0</v>
      </c>
      <c r="W84" s="49"/>
      <c r="X84" s="49">
        <f t="shared" si="30"/>
        <v>0</v>
      </c>
      <c r="Y84" s="59"/>
      <c r="Z84" s="59"/>
      <c r="AA84" s="49">
        <f t="shared" si="31"/>
        <v>0</v>
      </c>
      <c r="AB84" s="188">
        <f t="shared" si="32"/>
        <v>0</v>
      </c>
      <c r="AC84" s="81">
        <f t="shared" si="33"/>
        <v>0</v>
      </c>
      <c r="AD84" s="50" t="str">
        <f t="shared" si="34"/>
        <v>Kém</v>
      </c>
    </row>
    <row r="85" spans="1:30" s="51" customFormat="1" ht="19.5" customHeight="1">
      <c r="A85" s="45">
        <v>11</v>
      </c>
      <c r="B85" s="71" t="s">
        <v>223</v>
      </c>
      <c r="C85" s="72" t="s">
        <v>31</v>
      </c>
      <c r="D85" s="98" t="s">
        <v>317</v>
      </c>
      <c r="E85" s="53" t="s">
        <v>224</v>
      </c>
      <c r="F85" s="54"/>
      <c r="G85" s="59">
        <v>0</v>
      </c>
      <c r="H85" s="59"/>
      <c r="I85" s="49">
        <f t="shared" si="25"/>
        <v>0</v>
      </c>
      <c r="J85" s="59"/>
      <c r="K85" s="59"/>
      <c r="L85" s="49">
        <f t="shared" si="26"/>
        <v>0</v>
      </c>
      <c r="M85" s="59"/>
      <c r="N85" s="59"/>
      <c r="O85" s="49">
        <f t="shared" si="27"/>
        <v>0</v>
      </c>
      <c r="P85" s="59"/>
      <c r="Q85" s="59"/>
      <c r="R85" s="49">
        <f t="shared" si="28"/>
        <v>0</v>
      </c>
      <c r="S85" s="49"/>
      <c r="T85" s="49"/>
      <c r="U85" s="49">
        <f t="shared" si="29"/>
        <v>0</v>
      </c>
      <c r="V85" s="49">
        <v>0</v>
      </c>
      <c r="W85" s="49"/>
      <c r="X85" s="49">
        <f t="shared" si="30"/>
        <v>0</v>
      </c>
      <c r="Y85" s="59"/>
      <c r="Z85" s="59"/>
      <c r="AA85" s="49">
        <f t="shared" si="31"/>
        <v>0</v>
      </c>
      <c r="AB85" s="188">
        <f t="shared" si="32"/>
        <v>0</v>
      </c>
      <c r="AC85" s="81">
        <f t="shared" si="33"/>
        <v>0</v>
      </c>
      <c r="AD85" s="50" t="str">
        <f t="shared" si="34"/>
        <v>Kém</v>
      </c>
    </row>
    <row r="86" spans="1:30" s="51" customFormat="1" ht="19.5" customHeight="1">
      <c r="A86" s="45">
        <v>12</v>
      </c>
      <c r="B86" s="71" t="s">
        <v>232</v>
      </c>
      <c r="C86" s="72" t="s">
        <v>233</v>
      </c>
      <c r="D86" s="98" t="s">
        <v>321</v>
      </c>
      <c r="E86" s="53" t="s">
        <v>197</v>
      </c>
      <c r="F86" s="54" t="s">
        <v>189</v>
      </c>
      <c r="G86" s="59">
        <v>6</v>
      </c>
      <c r="H86" s="59"/>
      <c r="I86" s="49">
        <f t="shared" si="25"/>
        <v>6</v>
      </c>
      <c r="J86" s="59">
        <v>3</v>
      </c>
      <c r="K86" s="59">
        <v>3</v>
      </c>
      <c r="L86" s="49">
        <f t="shared" si="26"/>
        <v>3</v>
      </c>
      <c r="M86" s="59"/>
      <c r="N86" s="59"/>
      <c r="O86" s="49">
        <f t="shared" si="27"/>
        <v>0</v>
      </c>
      <c r="P86" s="59"/>
      <c r="Q86" s="59"/>
      <c r="R86" s="49">
        <f t="shared" si="28"/>
        <v>0</v>
      </c>
      <c r="S86" s="49">
        <v>6</v>
      </c>
      <c r="T86" s="49"/>
      <c r="U86" s="49">
        <f t="shared" si="29"/>
        <v>6</v>
      </c>
      <c r="V86" s="49">
        <v>7</v>
      </c>
      <c r="W86" s="49"/>
      <c r="X86" s="49">
        <f t="shared" si="30"/>
        <v>7</v>
      </c>
      <c r="Y86" s="59"/>
      <c r="Z86" s="59"/>
      <c r="AA86" s="49">
        <f t="shared" si="31"/>
        <v>0</v>
      </c>
      <c r="AB86" s="188">
        <f t="shared" si="32"/>
        <v>2.73</v>
      </c>
      <c r="AC86" s="81">
        <f t="shared" si="33"/>
        <v>2.73</v>
      </c>
      <c r="AD86" s="50" t="str">
        <f t="shared" si="34"/>
        <v>Kém</v>
      </c>
    </row>
  </sheetData>
  <sheetProtection/>
  <mergeCells count="2">
    <mergeCell ref="A2:F2"/>
    <mergeCell ref="B73:D73"/>
  </mergeCells>
  <printOptions/>
  <pageMargins left="0.2" right="0.16" top="0.33" bottom="0.27" header="0.17" footer="0.22"/>
  <pageSetup horizontalDpi="300" verticalDpi="300" orientation="landscape" paperSize="8" scale="7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82"/>
  <sheetViews>
    <sheetView zoomScale="115" zoomScaleNormal="115" workbookViewId="0" topLeftCell="A1">
      <pane xSplit="4" ySplit="2" topLeftCell="O42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46" sqref="H46"/>
    </sheetView>
  </sheetViews>
  <sheetFormatPr defaultColWidth="8.796875" defaultRowHeight="15"/>
  <cols>
    <col min="1" max="1" width="3.59765625" style="41" customWidth="1"/>
    <col min="2" max="2" width="17.5" style="75" customWidth="1"/>
    <col min="3" max="3" width="7.3984375" style="75" customWidth="1"/>
    <col min="4" max="4" width="12.5" style="75" customWidth="1"/>
    <col min="5" max="5" width="7.69921875" style="62" customWidth="1"/>
    <col min="6" max="6" width="12.8984375" style="63" customWidth="1"/>
    <col min="7" max="8" width="4.8984375" style="65" customWidth="1"/>
    <col min="9" max="9" width="4.8984375" style="163" customWidth="1"/>
    <col min="10" max="11" width="4.8984375" style="65" customWidth="1"/>
    <col min="12" max="12" width="4.8984375" style="163" customWidth="1"/>
    <col min="13" max="14" width="4.8984375" style="65" customWidth="1"/>
    <col min="15" max="15" width="4.8984375" style="163" customWidth="1"/>
    <col min="16" max="17" width="4.8984375" style="65" customWidth="1"/>
    <col min="18" max="18" width="4.8984375" style="163" customWidth="1"/>
    <col min="19" max="20" width="4.8984375" style="65" customWidth="1"/>
    <col min="21" max="21" width="4.8984375" style="163" customWidth="1"/>
    <col min="22" max="23" width="4.8984375" style="65" customWidth="1"/>
    <col min="24" max="24" width="4.8984375" style="163" customWidth="1"/>
    <col min="25" max="26" width="4.8984375" style="65" customWidth="1"/>
    <col min="27" max="27" width="4.8984375" style="163" customWidth="1"/>
    <col min="28" max="29" width="6.59765625" style="66" customWidth="1"/>
    <col min="30" max="30" width="10.59765625" style="64" customWidth="1"/>
    <col min="31" max="16384" width="9" style="41" customWidth="1"/>
  </cols>
  <sheetData>
    <row r="1" spans="1:30" ht="77.25" customHeight="1" thickTop="1">
      <c r="A1" s="110" t="s">
        <v>33</v>
      </c>
      <c r="B1" s="112" t="s">
        <v>35</v>
      </c>
      <c r="C1" s="113" t="s">
        <v>36</v>
      </c>
      <c r="D1" s="113" t="s">
        <v>384</v>
      </c>
      <c r="E1" s="111" t="s">
        <v>37</v>
      </c>
      <c r="F1" s="114" t="s">
        <v>38</v>
      </c>
      <c r="G1" s="115" t="s">
        <v>351</v>
      </c>
      <c r="H1" s="116" t="s">
        <v>247</v>
      </c>
      <c r="I1" s="129" t="s">
        <v>248</v>
      </c>
      <c r="J1" s="115" t="s">
        <v>356</v>
      </c>
      <c r="K1" s="116" t="s">
        <v>247</v>
      </c>
      <c r="L1" s="129" t="s">
        <v>248</v>
      </c>
      <c r="M1" s="115" t="s">
        <v>355</v>
      </c>
      <c r="N1" s="116" t="s">
        <v>247</v>
      </c>
      <c r="O1" s="129" t="s">
        <v>248</v>
      </c>
      <c r="P1" s="123" t="s">
        <v>350</v>
      </c>
      <c r="Q1" s="116" t="s">
        <v>247</v>
      </c>
      <c r="R1" s="129" t="s">
        <v>248</v>
      </c>
      <c r="S1" s="115" t="s">
        <v>352</v>
      </c>
      <c r="T1" s="116" t="s">
        <v>247</v>
      </c>
      <c r="U1" s="129" t="s">
        <v>248</v>
      </c>
      <c r="V1" s="115" t="s">
        <v>353</v>
      </c>
      <c r="W1" s="116" t="s">
        <v>247</v>
      </c>
      <c r="X1" s="129" t="s">
        <v>248</v>
      </c>
      <c r="Y1" s="115" t="s">
        <v>354</v>
      </c>
      <c r="Z1" s="116" t="s">
        <v>247</v>
      </c>
      <c r="AA1" s="129" t="s">
        <v>248</v>
      </c>
      <c r="AB1" s="127" t="s">
        <v>326</v>
      </c>
      <c r="AC1" s="353"/>
      <c r="AD1" s="128" t="s">
        <v>255</v>
      </c>
    </row>
    <row r="2" spans="1:30" ht="19.5" customHeight="1">
      <c r="A2" s="651" t="s">
        <v>39</v>
      </c>
      <c r="B2" s="652"/>
      <c r="C2" s="652"/>
      <c r="D2" s="652"/>
      <c r="E2" s="652"/>
      <c r="F2" s="652"/>
      <c r="G2" s="130">
        <v>0</v>
      </c>
      <c r="H2" s="130">
        <v>0</v>
      </c>
      <c r="I2" s="131">
        <v>4</v>
      </c>
      <c r="J2" s="130">
        <v>0</v>
      </c>
      <c r="K2" s="130">
        <v>0</v>
      </c>
      <c r="L2" s="131">
        <v>3</v>
      </c>
      <c r="M2" s="130">
        <v>0</v>
      </c>
      <c r="N2" s="130">
        <v>0</v>
      </c>
      <c r="O2" s="131">
        <v>5</v>
      </c>
      <c r="P2" s="130">
        <v>0</v>
      </c>
      <c r="Q2" s="130">
        <v>0</v>
      </c>
      <c r="R2" s="131">
        <v>3</v>
      </c>
      <c r="S2" s="130">
        <v>0</v>
      </c>
      <c r="T2" s="130">
        <v>0</v>
      </c>
      <c r="U2" s="131">
        <v>3</v>
      </c>
      <c r="V2" s="130">
        <v>0</v>
      </c>
      <c r="W2" s="130">
        <v>0</v>
      </c>
      <c r="X2" s="131">
        <v>3</v>
      </c>
      <c r="Y2" s="130">
        <v>0</v>
      </c>
      <c r="Z2" s="130">
        <v>0</v>
      </c>
      <c r="AA2" s="131">
        <v>0</v>
      </c>
      <c r="AB2" s="132">
        <f>SUM(G2:AA2)</f>
        <v>21</v>
      </c>
      <c r="AC2" s="354"/>
      <c r="AD2" s="133"/>
    </row>
    <row r="3" spans="1:30" s="51" customFormat="1" ht="19.5" customHeight="1">
      <c r="A3" s="117">
        <v>1</v>
      </c>
      <c r="B3" s="119" t="s">
        <v>76</v>
      </c>
      <c r="C3" s="120" t="s">
        <v>40</v>
      </c>
      <c r="D3" s="46" t="s">
        <v>256</v>
      </c>
      <c r="E3" s="118" t="s">
        <v>71</v>
      </c>
      <c r="F3" s="121" t="s">
        <v>2</v>
      </c>
      <c r="G3" s="134">
        <v>8</v>
      </c>
      <c r="H3" s="135"/>
      <c r="I3" s="136">
        <f aca="true" t="shared" si="0" ref="I3:I32">IF(H3="",G3,IF(G3&gt;=5,H3,MAX(G3,H3)))</f>
        <v>8</v>
      </c>
      <c r="J3" s="137">
        <v>6</v>
      </c>
      <c r="K3" s="137"/>
      <c r="L3" s="136">
        <f aca="true" t="shared" si="1" ref="L3:L32">IF(K3="",J3,IF(J3&gt;=5,K3,MAX(J3,K3)))</f>
        <v>6</v>
      </c>
      <c r="M3" s="137">
        <v>6</v>
      </c>
      <c r="N3" s="137"/>
      <c r="O3" s="136">
        <f aca="true" t="shared" si="2" ref="O3:O32">IF(N3="",M3,IF(M3&gt;=5,N3,MAX(M3,N3)))</f>
        <v>6</v>
      </c>
      <c r="P3" s="137">
        <v>7</v>
      </c>
      <c r="Q3" s="137"/>
      <c r="R3" s="136">
        <f aca="true" t="shared" si="3" ref="R3:R32">IF(Q3="",P3,IF(P3&gt;=5,Q3,MAX(P3,Q3)))</f>
        <v>7</v>
      </c>
      <c r="S3" s="138">
        <v>7</v>
      </c>
      <c r="T3" s="138"/>
      <c r="U3" s="136">
        <f aca="true" t="shared" si="4" ref="U3:U32">IF(T3="",S3,IF(S3&gt;=5,T3,MAX(S3,T3)))</f>
        <v>7</v>
      </c>
      <c r="V3" s="138">
        <v>4</v>
      </c>
      <c r="W3" s="555">
        <v>5</v>
      </c>
      <c r="X3" s="136">
        <f aca="true" t="shared" si="5" ref="X3:X32">IF(W3="",V3,IF(V3&gt;=5,W3,MAX(V3,W3)))</f>
        <v>5</v>
      </c>
      <c r="Y3" s="138">
        <v>7</v>
      </c>
      <c r="Z3" s="138"/>
      <c r="AA3" s="139">
        <f aca="true" t="shared" si="6" ref="AA3:AA32">IF(Z3="",Y3,IF(Y3&gt;=5,Z3,MAX(Y3,Z3)))</f>
        <v>7</v>
      </c>
      <c r="AB3" s="140">
        <f aca="true" t="shared" si="7" ref="AB3:AB32">IF(G3="M",ROUND(SUMPRODUCT(J3:AA3,$J$2:$AA$2)/SUM($J$2:$AA$2),2),ROUND(SUMPRODUCT(G3:AA3,$G$2:$AA$2)/SUM($G$2:$AA$2),2))</f>
        <v>6.52</v>
      </c>
      <c r="AC3" s="339">
        <f>ROUND(SUMPRODUCT(G3:AA3,$G$2:$AA$2)/SUMIF($G3:$AA3,"&lt;&gt;M",$G$2:$AA$2),2)</f>
        <v>6.52</v>
      </c>
      <c r="AD3" s="50" t="str">
        <f aca="true" t="shared" si="8" ref="AD3:AD32">IF(AB3&gt;=9,"Xuất Sắc",IF(AB3&gt;=8,"Giỏi",IF(AB3&gt;=7,"Khá",IF(AB3&gt;=6,"TB.Khá",IF(AB3&gt;=5,"Trung Bình",IF(AB3&gt;=4,"Yếu","Kém"))))))</f>
        <v>TB.Khá</v>
      </c>
    </row>
    <row r="4" spans="1:30" s="51" customFormat="1" ht="19.5" customHeight="1">
      <c r="A4" s="52">
        <v>2</v>
      </c>
      <c r="B4" s="71" t="s">
        <v>77</v>
      </c>
      <c r="C4" s="72" t="s">
        <v>40</v>
      </c>
      <c r="D4" s="53" t="s">
        <v>257</v>
      </c>
      <c r="E4" s="53" t="s">
        <v>78</v>
      </c>
      <c r="F4" s="54" t="s">
        <v>79</v>
      </c>
      <c r="G4" s="141">
        <v>8</v>
      </c>
      <c r="H4" s="142"/>
      <c r="I4" s="143">
        <f t="shared" si="0"/>
        <v>8</v>
      </c>
      <c r="J4" s="144">
        <v>7</v>
      </c>
      <c r="K4" s="144"/>
      <c r="L4" s="143">
        <f t="shared" si="1"/>
        <v>7</v>
      </c>
      <c r="M4" s="144">
        <v>7</v>
      </c>
      <c r="N4" s="144"/>
      <c r="O4" s="143">
        <f t="shared" si="2"/>
        <v>7</v>
      </c>
      <c r="P4" s="144">
        <v>5</v>
      </c>
      <c r="Q4" s="144"/>
      <c r="R4" s="143">
        <f t="shared" si="3"/>
        <v>5</v>
      </c>
      <c r="S4" s="145">
        <v>8</v>
      </c>
      <c r="T4" s="145"/>
      <c r="U4" s="143">
        <f t="shared" si="4"/>
        <v>8</v>
      </c>
      <c r="V4" s="145">
        <v>5</v>
      </c>
      <c r="W4" s="145"/>
      <c r="X4" s="143">
        <f t="shared" si="5"/>
        <v>5</v>
      </c>
      <c r="Y4" s="145">
        <v>5</v>
      </c>
      <c r="Z4" s="145"/>
      <c r="AA4" s="146">
        <f t="shared" si="6"/>
        <v>5</v>
      </c>
      <c r="AB4" s="140">
        <f t="shared" si="7"/>
        <v>6.76</v>
      </c>
      <c r="AC4" s="339">
        <f aca="true" t="shared" si="9" ref="AC4:AC56">ROUND(SUMPRODUCT(G4:AA4,$G$2:$AA$2)/SUMIF($G4:$AA4,"&lt;&gt;M",$G$2:$AA$2),2)</f>
        <v>6.76</v>
      </c>
      <c r="AD4" s="50" t="str">
        <f t="shared" si="8"/>
        <v>TB.Khá</v>
      </c>
    </row>
    <row r="5" spans="1:30" s="51" customFormat="1" ht="19.5" customHeight="1">
      <c r="A5" s="117">
        <v>3</v>
      </c>
      <c r="B5" s="71" t="s">
        <v>80</v>
      </c>
      <c r="C5" s="72" t="s">
        <v>81</v>
      </c>
      <c r="D5" s="53" t="s">
        <v>258</v>
      </c>
      <c r="E5" s="53" t="s">
        <v>57</v>
      </c>
      <c r="F5" s="54" t="s">
        <v>82</v>
      </c>
      <c r="G5" s="141">
        <v>8</v>
      </c>
      <c r="H5" s="142"/>
      <c r="I5" s="143">
        <f t="shared" si="0"/>
        <v>8</v>
      </c>
      <c r="J5" s="144">
        <v>8</v>
      </c>
      <c r="K5" s="144"/>
      <c r="L5" s="143">
        <f t="shared" si="1"/>
        <v>8</v>
      </c>
      <c r="M5" s="144">
        <v>6</v>
      </c>
      <c r="N5" s="144"/>
      <c r="O5" s="143">
        <f t="shared" si="2"/>
        <v>6</v>
      </c>
      <c r="P5" s="144">
        <v>0</v>
      </c>
      <c r="Q5" s="144"/>
      <c r="R5" s="143">
        <f t="shared" si="3"/>
        <v>0</v>
      </c>
      <c r="S5" s="145">
        <v>7</v>
      </c>
      <c r="T5" s="145"/>
      <c r="U5" s="143">
        <f t="shared" si="4"/>
        <v>7</v>
      </c>
      <c r="V5" s="145">
        <v>6</v>
      </c>
      <c r="W5" s="145"/>
      <c r="X5" s="143">
        <f t="shared" si="5"/>
        <v>6</v>
      </c>
      <c r="Y5" s="145">
        <v>6</v>
      </c>
      <c r="Z5" s="145"/>
      <c r="AA5" s="146">
        <f t="shared" si="6"/>
        <v>6</v>
      </c>
      <c r="AB5" s="140">
        <f t="shared" si="7"/>
        <v>5.95</v>
      </c>
      <c r="AC5" s="339">
        <f t="shared" si="9"/>
        <v>5.95</v>
      </c>
      <c r="AD5" s="50" t="str">
        <f t="shared" si="8"/>
        <v>Trung Bình</v>
      </c>
    </row>
    <row r="6" spans="1:30" s="51" customFormat="1" ht="19.5" customHeight="1">
      <c r="A6" s="117">
        <v>4</v>
      </c>
      <c r="B6" s="71" t="s">
        <v>83</v>
      </c>
      <c r="C6" s="72" t="s">
        <v>81</v>
      </c>
      <c r="D6" s="53" t="s">
        <v>259</v>
      </c>
      <c r="E6" s="53" t="s">
        <v>55</v>
      </c>
      <c r="F6" s="54" t="s">
        <v>25</v>
      </c>
      <c r="G6" s="141">
        <v>10</v>
      </c>
      <c r="H6" s="142"/>
      <c r="I6" s="143">
        <f t="shared" si="0"/>
        <v>10</v>
      </c>
      <c r="J6" s="144">
        <v>8</v>
      </c>
      <c r="K6" s="144"/>
      <c r="L6" s="143">
        <f t="shared" si="1"/>
        <v>8</v>
      </c>
      <c r="M6" s="144">
        <v>4</v>
      </c>
      <c r="N6" s="204">
        <v>6</v>
      </c>
      <c r="O6" s="143">
        <f t="shared" si="2"/>
        <v>6</v>
      </c>
      <c r="P6" s="144">
        <v>7</v>
      </c>
      <c r="Q6" s="144"/>
      <c r="R6" s="143">
        <f t="shared" si="3"/>
        <v>7</v>
      </c>
      <c r="S6" s="145">
        <v>7</v>
      </c>
      <c r="T6" s="145"/>
      <c r="U6" s="143">
        <f t="shared" si="4"/>
        <v>7</v>
      </c>
      <c r="V6" s="145">
        <v>4</v>
      </c>
      <c r="W6" s="553">
        <v>6</v>
      </c>
      <c r="X6" s="143">
        <f t="shared" si="5"/>
        <v>6</v>
      </c>
      <c r="Y6" s="145">
        <v>3</v>
      </c>
      <c r="Z6" s="145"/>
      <c r="AA6" s="146">
        <f t="shared" si="6"/>
        <v>3</v>
      </c>
      <c r="AB6" s="140">
        <f t="shared" si="7"/>
        <v>7.33</v>
      </c>
      <c r="AC6" s="339">
        <f t="shared" si="9"/>
        <v>7.33</v>
      </c>
      <c r="AD6" s="50" t="str">
        <f t="shared" si="8"/>
        <v>Khá</v>
      </c>
    </row>
    <row r="7" spans="1:30" s="51" customFormat="1" ht="19.5" customHeight="1">
      <c r="A7" s="52">
        <v>5</v>
      </c>
      <c r="B7" s="71" t="s">
        <v>84</v>
      </c>
      <c r="C7" s="72" t="s">
        <v>44</v>
      </c>
      <c r="D7" s="53" t="s">
        <v>260</v>
      </c>
      <c r="E7" s="53" t="s">
        <v>85</v>
      </c>
      <c r="F7" s="54" t="s">
        <v>86</v>
      </c>
      <c r="G7" s="141">
        <v>8</v>
      </c>
      <c r="H7" s="142"/>
      <c r="I7" s="143">
        <f t="shared" si="0"/>
        <v>8</v>
      </c>
      <c r="J7" s="144">
        <v>8</v>
      </c>
      <c r="K7" s="144"/>
      <c r="L7" s="143">
        <f t="shared" si="1"/>
        <v>8</v>
      </c>
      <c r="M7" s="144">
        <v>6</v>
      </c>
      <c r="N7" s="144"/>
      <c r="O7" s="143">
        <f t="shared" si="2"/>
        <v>6</v>
      </c>
      <c r="P7" s="144">
        <v>6</v>
      </c>
      <c r="Q7" s="144"/>
      <c r="R7" s="143">
        <f t="shared" si="3"/>
        <v>6</v>
      </c>
      <c r="S7" s="145">
        <v>7</v>
      </c>
      <c r="T7" s="145"/>
      <c r="U7" s="143">
        <f t="shared" si="4"/>
        <v>7</v>
      </c>
      <c r="V7" s="145">
        <v>7</v>
      </c>
      <c r="W7" s="145"/>
      <c r="X7" s="143">
        <f t="shared" si="5"/>
        <v>7</v>
      </c>
      <c r="Y7" s="145">
        <v>6</v>
      </c>
      <c r="Z7" s="145"/>
      <c r="AA7" s="146">
        <f t="shared" si="6"/>
        <v>6</v>
      </c>
      <c r="AB7" s="140">
        <f t="shared" si="7"/>
        <v>6.95</v>
      </c>
      <c r="AC7" s="339">
        <f t="shared" si="9"/>
        <v>6.95</v>
      </c>
      <c r="AD7" s="50" t="str">
        <f t="shared" si="8"/>
        <v>TB.Khá</v>
      </c>
    </row>
    <row r="8" spans="1:30" s="51" customFormat="1" ht="19.5" customHeight="1">
      <c r="A8" s="117">
        <v>6</v>
      </c>
      <c r="B8" s="71" t="s">
        <v>87</v>
      </c>
      <c r="C8" s="72" t="s">
        <v>88</v>
      </c>
      <c r="D8" s="53" t="s">
        <v>261</v>
      </c>
      <c r="E8" s="53" t="s">
        <v>61</v>
      </c>
      <c r="F8" s="54" t="s">
        <v>89</v>
      </c>
      <c r="G8" s="141">
        <v>9</v>
      </c>
      <c r="H8" s="142"/>
      <c r="I8" s="143">
        <f t="shared" si="0"/>
        <v>9</v>
      </c>
      <c r="J8" s="144">
        <v>6</v>
      </c>
      <c r="K8" s="144"/>
      <c r="L8" s="143">
        <f t="shared" si="1"/>
        <v>6</v>
      </c>
      <c r="M8" s="144">
        <v>6</v>
      </c>
      <c r="N8" s="144"/>
      <c r="O8" s="143">
        <f t="shared" si="2"/>
        <v>6</v>
      </c>
      <c r="P8" s="144">
        <v>7</v>
      </c>
      <c r="Q8" s="144"/>
      <c r="R8" s="143">
        <f t="shared" si="3"/>
        <v>7</v>
      </c>
      <c r="S8" s="145">
        <v>6</v>
      </c>
      <c r="T8" s="145"/>
      <c r="U8" s="143">
        <f t="shared" si="4"/>
        <v>6</v>
      </c>
      <c r="V8" s="145">
        <v>5</v>
      </c>
      <c r="W8" s="145"/>
      <c r="X8" s="143">
        <f t="shared" si="5"/>
        <v>5</v>
      </c>
      <c r="Y8" s="145">
        <v>7</v>
      </c>
      <c r="Z8" s="145"/>
      <c r="AA8" s="146">
        <f t="shared" si="6"/>
        <v>7</v>
      </c>
      <c r="AB8" s="140">
        <f t="shared" si="7"/>
        <v>6.57</v>
      </c>
      <c r="AC8" s="339">
        <f t="shared" si="9"/>
        <v>6.57</v>
      </c>
      <c r="AD8" s="50" t="str">
        <f t="shared" si="8"/>
        <v>TB.Khá</v>
      </c>
    </row>
    <row r="9" spans="1:30" s="51" customFormat="1" ht="19.5" customHeight="1">
      <c r="A9" s="117">
        <v>7</v>
      </c>
      <c r="B9" s="71" t="s">
        <v>93</v>
      </c>
      <c r="C9" s="72" t="s">
        <v>94</v>
      </c>
      <c r="D9" s="53" t="s">
        <v>263</v>
      </c>
      <c r="E9" s="53" t="s">
        <v>95</v>
      </c>
      <c r="F9" s="54" t="s">
        <v>3</v>
      </c>
      <c r="G9" s="141">
        <v>8</v>
      </c>
      <c r="H9" s="142"/>
      <c r="I9" s="143">
        <f t="shared" si="0"/>
        <v>8</v>
      </c>
      <c r="J9" s="144">
        <v>8</v>
      </c>
      <c r="K9" s="144"/>
      <c r="L9" s="143">
        <f t="shared" si="1"/>
        <v>8</v>
      </c>
      <c r="M9" s="144">
        <v>7</v>
      </c>
      <c r="N9" s="144"/>
      <c r="O9" s="143">
        <f t="shared" si="2"/>
        <v>7</v>
      </c>
      <c r="P9" s="144">
        <v>8</v>
      </c>
      <c r="Q9" s="144"/>
      <c r="R9" s="143">
        <f t="shared" si="3"/>
        <v>8</v>
      </c>
      <c r="S9" s="145">
        <v>7</v>
      </c>
      <c r="T9" s="145"/>
      <c r="U9" s="143">
        <f t="shared" si="4"/>
        <v>7</v>
      </c>
      <c r="V9" s="145">
        <v>8</v>
      </c>
      <c r="W9" s="145"/>
      <c r="X9" s="143">
        <f t="shared" si="5"/>
        <v>8</v>
      </c>
      <c r="Y9" s="145">
        <v>5</v>
      </c>
      <c r="Z9" s="145"/>
      <c r="AA9" s="146">
        <f t="shared" si="6"/>
        <v>5</v>
      </c>
      <c r="AB9" s="140">
        <f t="shared" si="7"/>
        <v>7.62</v>
      </c>
      <c r="AC9" s="339">
        <f t="shared" si="9"/>
        <v>7.62</v>
      </c>
      <c r="AD9" s="50" t="str">
        <f t="shared" si="8"/>
        <v>Khá</v>
      </c>
    </row>
    <row r="10" spans="1:30" s="51" customFormat="1" ht="19.5" customHeight="1">
      <c r="A10" s="52">
        <v>8</v>
      </c>
      <c r="B10" s="71" t="s">
        <v>96</v>
      </c>
      <c r="C10" s="72" t="s">
        <v>97</v>
      </c>
      <c r="D10" s="53" t="s">
        <v>264</v>
      </c>
      <c r="E10" s="53" t="s">
        <v>98</v>
      </c>
      <c r="F10" s="54" t="s">
        <v>99</v>
      </c>
      <c r="G10" s="141">
        <v>8</v>
      </c>
      <c r="H10" s="142"/>
      <c r="I10" s="143">
        <f t="shared" si="0"/>
        <v>8</v>
      </c>
      <c r="J10" s="144">
        <v>7</v>
      </c>
      <c r="K10" s="144"/>
      <c r="L10" s="143">
        <f t="shared" si="1"/>
        <v>7</v>
      </c>
      <c r="M10" s="144">
        <v>5</v>
      </c>
      <c r="N10" s="144"/>
      <c r="O10" s="143">
        <f t="shared" si="2"/>
        <v>5</v>
      </c>
      <c r="P10" s="144">
        <v>6</v>
      </c>
      <c r="Q10" s="144"/>
      <c r="R10" s="143">
        <f t="shared" si="3"/>
        <v>6</v>
      </c>
      <c r="S10" s="145">
        <v>5</v>
      </c>
      <c r="T10" s="145"/>
      <c r="U10" s="143">
        <f t="shared" si="4"/>
        <v>5</v>
      </c>
      <c r="V10" s="145">
        <v>7</v>
      </c>
      <c r="W10" s="145"/>
      <c r="X10" s="143">
        <f t="shared" si="5"/>
        <v>7</v>
      </c>
      <c r="Y10" s="145">
        <v>7</v>
      </c>
      <c r="Z10" s="145"/>
      <c r="AA10" s="146">
        <f t="shared" si="6"/>
        <v>7</v>
      </c>
      <c r="AB10" s="140">
        <f t="shared" si="7"/>
        <v>6.29</v>
      </c>
      <c r="AC10" s="339">
        <f t="shared" si="9"/>
        <v>6.29</v>
      </c>
      <c r="AD10" s="50" t="str">
        <f t="shared" si="8"/>
        <v>TB.Khá</v>
      </c>
    </row>
    <row r="11" spans="1:30" s="341" customFormat="1" ht="19.5" customHeight="1">
      <c r="A11" s="117">
        <v>9</v>
      </c>
      <c r="B11" s="335" t="s">
        <v>83</v>
      </c>
      <c r="C11" s="418" t="s">
        <v>100</v>
      </c>
      <c r="D11" s="334" t="s">
        <v>265</v>
      </c>
      <c r="E11" s="334" t="s">
        <v>101</v>
      </c>
      <c r="F11" s="336" t="s">
        <v>86</v>
      </c>
      <c r="G11" s="141">
        <v>0</v>
      </c>
      <c r="H11" s="142"/>
      <c r="I11" s="337">
        <f t="shared" si="0"/>
        <v>0</v>
      </c>
      <c r="J11" s="142">
        <v>2</v>
      </c>
      <c r="K11" s="142"/>
      <c r="L11" s="337">
        <f t="shared" si="1"/>
        <v>2</v>
      </c>
      <c r="M11" s="142">
        <v>2</v>
      </c>
      <c r="N11" s="142"/>
      <c r="O11" s="337">
        <f t="shared" si="2"/>
        <v>2</v>
      </c>
      <c r="P11" s="142">
        <v>0</v>
      </c>
      <c r="Q11" s="142"/>
      <c r="R11" s="337">
        <f t="shared" si="3"/>
        <v>0</v>
      </c>
      <c r="S11" s="156">
        <v>1</v>
      </c>
      <c r="T11" s="156"/>
      <c r="U11" s="337">
        <f t="shared" si="4"/>
        <v>1</v>
      </c>
      <c r="V11" s="156">
        <v>2</v>
      </c>
      <c r="W11" s="156"/>
      <c r="X11" s="337">
        <f t="shared" si="5"/>
        <v>2</v>
      </c>
      <c r="Y11" s="156">
        <v>0</v>
      </c>
      <c r="Z11" s="156"/>
      <c r="AA11" s="338">
        <f t="shared" si="6"/>
        <v>0</v>
      </c>
      <c r="AB11" s="339">
        <f t="shared" si="7"/>
        <v>1.19</v>
      </c>
      <c r="AC11" s="339">
        <f t="shared" si="9"/>
        <v>1.19</v>
      </c>
      <c r="AD11" s="340" t="str">
        <f t="shared" si="8"/>
        <v>Kém</v>
      </c>
    </row>
    <row r="12" spans="1:30" s="51" customFormat="1" ht="19.5" customHeight="1">
      <c r="A12" s="117">
        <v>10</v>
      </c>
      <c r="B12" s="71" t="s">
        <v>102</v>
      </c>
      <c r="C12" s="72" t="s">
        <v>100</v>
      </c>
      <c r="D12" s="53" t="s">
        <v>266</v>
      </c>
      <c r="E12" s="53" t="s">
        <v>103</v>
      </c>
      <c r="F12" s="54" t="s">
        <v>53</v>
      </c>
      <c r="G12" s="141">
        <v>9</v>
      </c>
      <c r="H12" s="142"/>
      <c r="I12" s="143">
        <f t="shared" si="0"/>
        <v>9</v>
      </c>
      <c r="J12" s="144">
        <v>7</v>
      </c>
      <c r="K12" s="144"/>
      <c r="L12" s="143">
        <f t="shared" si="1"/>
        <v>7</v>
      </c>
      <c r="M12" s="144">
        <v>5</v>
      </c>
      <c r="N12" s="144"/>
      <c r="O12" s="143">
        <f t="shared" si="2"/>
        <v>5</v>
      </c>
      <c r="P12" s="144">
        <v>7</v>
      </c>
      <c r="Q12" s="144"/>
      <c r="R12" s="143">
        <f t="shared" si="3"/>
        <v>7</v>
      </c>
      <c r="S12" s="145">
        <v>7</v>
      </c>
      <c r="T12" s="145"/>
      <c r="U12" s="143">
        <f t="shared" si="4"/>
        <v>7</v>
      </c>
      <c r="V12" s="145">
        <v>5</v>
      </c>
      <c r="W12" s="145"/>
      <c r="X12" s="143">
        <f t="shared" si="5"/>
        <v>5</v>
      </c>
      <c r="Y12" s="145">
        <v>5</v>
      </c>
      <c r="Z12" s="145"/>
      <c r="AA12" s="146">
        <f t="shared" si="6"/>
        <v>5</v>
      </c>
      <c r="AB12" s="140">
        <f t="shared" si="7"/>
        <v>6.62</v>
      </c>
      <c r="AC12" s="339">
        <f t="shared" si="9"/>
        <v>6.62</v>
      </c>
      <c r="AD12" s="50" t="str">
        <f t="shared" si="8"/>
        <v>TB.Khá</v>
      </c>
    </row>
    <row r="13" spans="1:30" s="51" customFormat="1" ht="19.5" customHeight="1">
      <c r="A13" s="52">
        <v>11</v>
      </c>
      <c r="B13" s="71" t="s">
        <v>104</v>
      </c>
      <c r="C13" s="72" t="s">
        <v>105</v>
      </c>
      <c r="D13" s="53" t="s">
        <v>267</v>
      </c>
      <c r="E13" s="53" t="s">
        <v>106</v>
      </c>
      <c r="F13" s="54" t="s">
        <v>41</v>
      </c>
      <c r="G13" s="141">
        <v>8</v>
      </c>
      <c r="H13" s="142"/>
      <c r="I13" s="143">
        <f t="shared" si="0"/>
        <v>8</v>
      </c>
      <c r="J13" s="144">
        <v>8</v>
      </c>
      <c r="K13" s="144"/>
      <c r="L13" s="143">
        <f t="shared" si="1"/>
        <v>8</v>
      </c>
      <c r="M13" s="144">
        <v>6</v>
      </c>
      <c r="N13" s="144"/>
      <c r="O13" s="143">
        <f t="shared" si="2"/>
        <v>6</v>
      </c>
      <c r="P13" s="144">
        <v>7</v>
      </c>
      <c r="Q13" s="144"/>
      <c r="R13" s="143">
        <f t="shared" si="3"/>
        <v>7</v>
      </c>
      <c r="S13" s="145">
        <v>6</v>
      </c>
      <c r="T13" s="145"/>
      <c r="U13" s="143">
        <f t="shared" si="4"/>
        <v>6</v>
      </c>
      <c r="V13" s="145">
        <v>6</v>
      </c>
      <c r="W13" s="145"/>
      <c r="X13" s="143">
        <f t="shared" si="5"/>
        <v>6</v>
      </c>
      <c r="Y13" s="145">
        <v>3</v>
      </c>
      <c r="Z13" s="145"/>
      <c r="AA13" s="146">
        <f t="shared" si="6"/>
        <v>3</v>
      </c>
      <c r="AB13" s="140">
        <f t="shared" si="7"/>
        <v>6.81</v>
      </c>
      <c r="AC13" s="339">
        <f t="shared" si="9"/>
        <v>6.81</v>
      </c>
      <c r="AD13" s="50" t="str">
        <f t="shared" si="8"/>
        <v>TB.Khá</v>
      </c>
    </row>
    <row r="14" spans="1:30" s="51" customFormat="1" ht="19.5" customHeight="1">
      <c r="A14" s="117">
        <v>12</v>
      </c>
      <c r="B14" s="71" t="s">
        <v>107</v>
      </c>
      <c r="C14" s="72" t="s">
        <v>46</v>
      </c>
      <c r="D14" s="53" t="s">
        <v>268</v>
      </c>
      <c r="E14" s="53" t="s">
        <v>108</v>
      </c>
      <c r="F14" s="54" t="s">
        <v>21</v>
      </c>
      <c r="G14" s="141">
        <v>9</v>
      </c>
      <c r="H14" s="142"/>
      <c r="I14" s="143">
        <f t="shared" si="0"/>
        <v>9</v>
      </c>
      <c r="J14" s="144">
        <v>7</v>
      </c>
      <c r="K14" s="144"/>
      <c r="L14" s="143">
        <f t="shared" si="1"/>
        <v>7</v>
      </c>
      <c r="M14" s="144">
        <v>5</v>
      </c>
      <c r="N14" s="144"/>
      <c r="O14" s="143">
        <f t="shared" si="2"/>
        <v>5</v>
      </c>
      <c r="P14" s="144">
        <v>7</v>
      </c>
      <c r="Q14" s="144"/>
      <c r="R14" s="143">
        <f t="shared" si="3"/>
        <v>7</v>
      </c>
      <c r="S14" s="145">
        <v>8</v>
      </c>
      <c r="T14" s="145"/>
      <c r="U14" s="143">
        <f t="shared" si="4"/>
        <v>8</v>
      </c>
      <c r="V14" s="145">
        <v>6</v>
      </c>
      <c r="W14" s="145"/>
      <c r="X14" s="143">
        <f t="shared" si="5"/>
        <v>6</v>
      </c>
      <c r="Y14" s="145">
        <v>3</v>
      </c>
      <c r="Z14" s="145"/>
      <c r="AA14" s="146">
        <f t="shared" si="6"/>
        <v>3</v>
      </c>
      <c r="AB14" s="140">
        <f t="shared" si="7"/>
        <v>6.9</v>
      </c>
      <c r="AC14" s="339">
        <f t="shared" si="9"/>
        <v>6.9</v>
      </c>
      <c r="AD14" s="50" t="str">
        <f t="shared" si="8"/>
        <v>TB.Khá</v>
      </c>
    </row>
    <row r="15" spans="1:30" s="51" customFormat="1" ht="19.5" customHeight="1">
      <c r="A15" s="117">
        <v>13</v>
      </c>
      <c r="B15" s="71" t="s">
        <v>47</v>
      </c>
      <c r="C15" s="72" t="s">
        <v>46</v>
      </c>
      <c r="D15" s="53" t="s">
        <v>269</v>
      </c>
      <c r="E15" s="53" t="s">
        <v>109</v>
      </c>
      <c r="F15" s="54" t="s">
        <v>58</v>
      </c>
      <c r="G15" s="141">
        <v>6</v>
      </c>
      <c r="H15" s="142"/>
      <c r="I15" s="143">
        <f t="shared" si="0"/>
        <v>6</v>
      </c>
      <c r="J15" s="144">
        <v>6</v>
      </c>
      <c r="K15" s="144"/>
      <c r="L15" s="143">
        <f t="shared" si="1"/>
        <v>6</v>
      </c>
      <c r="M15" s="144">
        <v>3</v>
      </c>
      <c r="N15" s="204">
        <v>6</v>
      </c>
      <c r="O15" s="143">
        <f t="shared" si="2"/>
        <v>6</v>
      </c>
      <c r="P15" s="144">
        <v>7</v>
      </c>
      <c r="Q15" s="144"/>
      <c r="R15" s="143">
        <f t="shared" si="3"/>
        <v>7</v>
      </c>
      <c r="S15" s="145">
        <v>5</v>
      </c>
      <c r="T15" s="145"/>
      <c r="U15" s="143">
        <f t="shared" si="4"/>
        <v>5</v>
      </c>
      <c r="V15" s="145">
        <v>3</v>
      </c>
      <c r="W15" s="553">
        <v>5</v>
      </c>
      <c r="X15" s="143">
        <f t="shared" si="5"/>
        <v>5</v>
      </c>
      <c r="Y15" s="145">
        <v>8</v>
      </c>
      <c r="Z15" s="145"/>
      <c r="AA15" s="146">
        <f t="shared" si="6"/>
        <v>8</v>
      </c>
      <c r="AB15" s="140">
        <f t="shared" si="7"/>
        <v>5.86</v>
      </c>
      <c r="AC15" s="339">
        <f t="shared" si="9"/>
        <v>5.86</v>
      </c>
      <c r="AD15" s="50" t="str">
        <f t="shared" si="8"/>
        <v>Trung Bình</v>
      </c>
    </row>
    <row r="16" spans="1:30" s="51" customFormat="1" ht="19.5" customHeight="1">
      <c r="A16" s="52">
        <v>14</v>
      </c>
      <c r="B16" s="71" t="s">
        <v>110</v>
      </c>
      <c r="C16" s="72" t="s">
        <v>111</v>
      </c>
      <c r="D16" s="53" t="s">
        <v>270</v>
      </c>
      <c r="E16" s="53" t="s">
        <v>112</v>
      </c>
      <c r="F16" s="54" t="s">
        <v>2</v>
      </c>
      <c r="G16" s="141">
        <v>9</v>
      </c>
      <c r="H16" s="142"/>
      <c r="I16" s="143">
        <f t="shared" si="0"/>
        <v>9</v>
      </c>
      <c r="J16" s="144">
        <v>7</v>
      </c>
      <c r="K16" s="144"/>
      <c r="L16" s="143">
        <f t="shared" si="1"/>
        <v>7</v>
      </c>
      <c r="M16" s="144">
        <v>4</v>
      </c>
      <c r="N16" s="204">
        <v>6</v>
      </c>
      <c r="O16" s="143">
        <f t="shared" si="2"/>
        <v>6</v>
      </c>
      <c r="P16" s="144">
        <v>7</v>
      </c>
      <c r="Q16" s="144"/>
      <c r="R16" s="143">
        <f t="shared" si="3"/>
        <v>7</v>
      </c>
      <c r="S16" s="145">
        <v>7</v>
      </c>
      <c r="T16" s="145"/>
      <c r="U16" s="143">
        <f t="shared" si="4"/>
        <v>7</v>
      </c>
      <c r="V16" s="145">
        <v>5</v>
      </c>
      <c r="W16" s="145"/>
      <c r="X16" s="143">
        <f t="shared" si="5"/>
        <v>5</v>
      </c>
      <c r="Y16" s="145">
        <v>7</v>
      </c>
      <c r="Z16" s="145"/>
      <c r="AA16" s="146">
        <f t="shared" si="6"/>
        <v>7</v>
      </c>
      <c r="AB16" s="140">
        <f t="shared" si="7"/>
        <v>6.86</v>
      </c>
      <c r="AC16" s="339">
        <f t="shared" si="9"/>
        <v>6.86</v>
      </c>
      <c r="AD16" s="50" t="str">
        <f t="shared" si="8"/>
        <v>TB.Khá</v>
      </c>
    </row>
    <row r="17" spans="1:30" s="51" customFormat="1" ht="19.5" customHeight="1">
      <c r="A17" s="117">
        <v>15</v>
      </c>
      <c r="B17" s="71" t="s">
        <v>104</v>
      </c>
      <c r="C17" s="72" t="s">
        <v>111</v>
      </c>
      <c r="D17" s="53" t="s">
        <v>272</v>
      </c>
      <c r="E17" s="53" t="s">
        <v>114</v>
      </c>
      <c r="F17" s="54" t="s">
        <v>67</v>
      </c>
      <c r="G17" s="141">
        <v>9</v>
      </c>
      <c r="H17" s="142"/>
      <c r="I17" s="143">
        <f t="shared" si="0"/>
        <v>9</v>
      </c>
      <c r="J17" s="144">
        <v>7</v>
      </c>
      <c r="K17" s="144"/>
      <c r="L17" s="143">
        <f t="shared" si="1"/>
        <v>7</v>
      </c>
      <c r="M17" s="144">
        <v>4</v>
      </c>
      <c r="N17" s="204">
        <v>6</v>
      </c>
      <c r="O17" s="143">
        <f t="shared" si="2"/>
        <v>6</v>
      </c>
      <c r="P17" s="144">
        <v>5</v>
      </c>
      <c r="Q17" s="144"/>
      <c r="R17" s="143">
        <f t="shared" si="3"/>
        <v>5</v>
      </c>
      <c r="S17" s="145">
        <v>7</v>
      </c>
      <c r="T17" s="145"/>
      <c r="U17" s="143">
        <f t="shared" si="4"/>
        <v>7</v>
      </c>
      <c r="V17" s="145">
        <v>5</v>
      </c>
      <c r="W17" s="145"/>
      <c r="X17" s="143">
        <f t="shared" si="5"/>
        <v>5</v>
      </c>
      <c r="Y17" s="145">
        <v>1</v>
      </c>
      <c r="Z17" s="145"/>
      <c r="AA17" s="146">
        <f t="shared" si="6"/>
        <v>1</v>
      </c>
      <c r="AB17" s="140">
        <f t="shared" si="7"/>
        <v>6.57</v>
      </c>
      <c r="AC17" s="339">
        <f t="shared" si="9"/>
        <v>6.57</v>
      </c>
      <c r="AD17" s="50" t="str">
        <f t="shared" si="8"/>
        <v>TB.Khá</v>
      </c>
    </row>
    <row r="18" spans="1:30" s="51" customFormat="1" ht="19.5" customHeight="1">
      <c r="A18" s="117">
        <v>16</v>
      </c>
      <c r="B18" s="71" t="s">
        <v>115</v>
      </c>
      <c r="C18" s="72" t="s">
        <v>116</v>
      </c>
      <c r="D18" s="53" t="s">
        <v>273</v>
      </c>
      <c r="E18" s="53" t="s">
        <v>117</v>
      </c>
      <c r="F18" s="54" t="s">
        <v>5</v>
      </c>
      <c r="G18" s="141">
        <v>9</v>
      </c>
      <c r="H18" s="142"/>
      <c r="I18" s="143">
        <f t="shared" si="0"/>
        <v>9</v>
      </c>
      <c r="J18" s="144">
        <v>7</v>
      </c>
      <c r="K18" s="144"/>
      <c r="L18" s="143">
        <f t="shared" si="1"/>
        <v>7</v>
      </c>
      <c r="M18" s="144">
        <v>6</v>
      </c>
      <c r="N18" s="144"/>
      <c r="O18" s="143">
        <f t="shared" si="2"/>
        <v>6</v>
      </c>
      <c r="P18" s="144">
        <v>7</v>
      </c>
      <c r="Q18" s="144"/>
      <c r="R18" s="143">
        <f t="shared" si="3"/>
        <v>7</v>
      </c>
      <c r="S18" s="145">
        <v>7</v>
      </c>
      <c r="T18" s="145"/>
      <c r="U18" s="143">
        <f t="shared" si="4"/>
        <v>7</v>
      </c>
      <c r="V18" s="145">
        <v>5</v>
      </c>
      <c r="W18" s="145"/>
      <c r="X18" s="143">
        <f t="shared" si="5"/>
        <v>5</v>
      </c>
      <c r="Y18" s="145">
        <v>7</v>
      </c>
      <c r="Z18" s="145"/>
      <c r="AA18" s="146">
        <f t="shared" si="6"/>
        <v>7</v>
      </c>
      <c r="AB18" s="140">
        <f t="shared" si="7"/>
        <v>6.86</v>
      </c>
      <c r="AC18" s="339">
        <f t="shared" si="9"/>
        <v>6.86</v>
      </c>
      <c r="AD18" s="50" t="str">
        <f t="shared" si="8"/>
        <v>TB.Khá</v>
      </c>
    </row>
    <row r="19" spans="1:30" s="51" customFormat="1" ht="19.5" customHeight="1">
      <c r="A19" s="52">
        <v>17</v>
      </c>
      <c r="B19" s="71" t="s">
        <v>122</v>
      </c>
      <c r="C19" s="72" t="s">
        <v>123</v>
      </c>
      <c r="D19" s="53" t="s">
        <v>275</v>
      </c>
      <c r="E19" s="53" t="s">
        <v>124</v>
      </c>
      <c r="F19" s="54" t="s">
        <v>3</v>
      </c>
      <c r="G19" s="141">
        <v>9</v>
      </c>
      <c r="H19" s="142"/>
      <c r="I19" s="143">
        <f t="shared" si="0"/>
        <v>9</v>
      </c>
      <c r="J19" s="144">
        <v>7</v>
      </c>
      <c r="K19" s="144"/>
      <c r="L19" s="143">
        <f t="shared" si="1"/>
        <v>7</v>
      </c>
      <c r="M19" s="144">
        <v>6</v>
      </c>
      <c r="N19" s="144"/>
      <c r="O19" s="143">
        <f t="shared" si="2"/>
        <v>6</v>
      </c>
      <c r="P19" s="144">
        <v>6</v>
      </c>
      <c r="Q19" s="144"/>
      <c r="R19" s="143">
        <f t="shared" si="3"/>
        <v>6</v>
      </c>
      <c r="S19" s="145">
        <v>6</v>
      </c>
      <c r="T19" s="145"/>
      <c r="U19" s="143">
        <f t="shared" si="4"/>
        <v>6</v>
      </c>
      <c r="V19" s="145">
        <v>5</v>
      </c>
      <c r="W19" s="145"/>
      <c r="X19" s="143">
        <f t="shared" si="5"/>
        <v>5</v>
      </c>
      <c r="Y19" s="145">
        <v>5</v>
      </c>
      <c r="Z19" s="145"/>
      <c r="AA19" s="146">
        <f t="shared" si="6"/>
        <v>5</v>
      </c>
      <c r="AB19" s="140">
        <f t="shared" si="7"/>
        <v>6.57</v>
      </c>
      <c r="AC19" s="339">
        <f t="shared" si="9"/>
        <v>6.57</v>
      </c>
      <c r="AD19" s="50" t="str">
        <f t="shared" si="8"/>
        <v>TB.Khá</v>
      </c>
    </row>
    <row r="20" spans="1:30" s="51" customFormat="1" ht="19.5" customHeight="1">
      <c r="A20" s="117">
        <v>18</v>
      </c>
      <c r="B20" s="71" t="s">
        <v>128</v>
      </c>
      <c r="C20" s="72" t="s">
        <v>49</v>
      </c>
      <c r="D20" s="53" t="s">
        <v>278</v>
      </c>
      <c r="E20" s="53" t="s">
        <v>129</v>
      </c>
      <c r="F20" s="54" t="s">
        <v>86</v>
      </c>
      <c r="G20" s="141">
        <v>9</v>
      </c>
      <c r="H20" s="142"/>
      <c r="I20" s="143">
        <f t="shared" si="0"/>
        <v>9</v>
      </c>
      <c r="J20" s="144">
        <v>8</v>
      </c>
      <c r="K20" s="144"/>
      <c r="L20" s="143">
        <f t="shared" si="1"/>
        <v>8</v>
      </c>
      <c r="M20" s="144">
        <v>7</v>
      </c>
      <c r="N20" s="144"/>
      <c r="O20" s="143">
        <f t="shared" si="2"/>
        <v>7</v>
      </c>
      <c r="P20" s="144">
        <v>7</v>
      </c>
      <c r="Q20" s="144"/>
      <c r="R20" s="143">
        <f t="shared" si="3"/>
        <v>7</v>
      </c>
      <c r="S20" s="145">
        <v>9</v>
      </c>
      <c r="T20" s="145"/>
      <c r="U20" s="143">
        <f t="shared" si="4"/>
        <v>9</v>
      </c>
      <c r="V20" s="145">
        <v>6</v>
      </c>
      <c r="W20" s="145"/>
      <c r="X20" s="143">
        <f t="shared" si="5"/>
        <v>6</v>
      </c>
      <c r="Y20" s="145">
        <v>7</v>
      </c>
      <c r="Z20" s="145"/>
      <c r="AA20" s="146">
        <f t="shared" si="6"/>
        <v>7</v>
      </c>
      <c r="AB20" s="140">
        <f t="shared" si="7"/>
        <v>7.67</v>
      </c>
      <c r="AC20" s="339">
        <f t="shared" si="9"/>
        <v>7.67</v>
      </c>
      <c r="AD20" s="50" t="str">
        <f t="shared" si="8"/>
        <v>Khá</v>
      </c>
    </row>
    <row r="21" spans="1:30" s="51" customFormat="1" ht="19.5" customHeight="1">
      <c r="A21" s="117">
        <v>19</v>
      </c>
      <c r="B21" s="71" t="s">
        <v>130</v>
      </c>
      <c r="C21" s="72" t="s">
        <v>131</v>
      </c>
      <c r="D21" s="53" t="s">
        <v>279</v>
      </c>
      <c r="E21" s="53" t="s">
        <v>132</v>
      </c>
      <c r="F21" s="54" t="s">
        <v>22</v>
      </c>
      <c r="G21" s="141">
        <v>9</v>
      </c>
      <c r="H21" s="142"/>
      <c r="I21" s="143">
        <f t="shared" si="0"/>
        <v>9</v>
      </c>
      <c r="J21" s="144">
        <v>7</v>
      </c>
      <c r="K21" s="144"/>
      <c r="L21" s="143">
        <f t="shared" si="1"/>
        <v>7</v>
      </c>
      <c r="M21" s="144">
        <v>4</v>
      </c>
      <c r="N21" s="204">
        <v>7</v>
      </c>
      <c r="O21" s="143">
        <f t="shared" si="2"/>
        <v>7</v>
      </c>
      <c r="P21" s="144">
        <v>7</v>
      </c>
      <c r="Q21" s="144"/>
      <c r="R21" s="143">
        <f t="shared" si="3"/>
        <v>7</v>
      </c>
      <c r="S21" s="145">
        <v>7</v>
      </c>
      <c r="T21" s="145"/>
      <c r="U21" s="143">
        <f t="shared" si="4"/>
        <v>7</v>
      </c>
      <c r="V21" s="145">
        <v>5</v>
      </c>
      <c r="W21" s="145"/>
      <c r="X21" s="143">
        <f t="shared" si="5"/>
        <v>5</v>
      </c>
      <c r="Y21" s="145">
        <v>3</v>
      </c>
      <c r="Z21" s="145"/>
      <c r="AA21" s="146">
        <f t="shared" si="6"/>
        <v>3</v>
      </c>
      <c r="AB21" s="140">
        <f t="shared" si="7"/>
        <v>7.1</v>
      </c>
      <c r="AC21" s="339">
        <f t="shared" si="9"/>
        <v>7.1</v>
      </c>
      <c r="AD21" s="50" t="str">
        <f t="shared" si="8"/>
        <v>Khá</v>
      </c>
    </row>
    <row r="22" spans="1:30" s="51" customFormat="1" ht="19.5" customHeight="1">
      <c r="A22" s="52">
        <v>20</v>
      </c>
      <c r="B22" s="71" t="s">
        <v>133</v>
      </c>
      <c r="C22" s="72" t="s">
        <v>134</v>
      </c>
      <c r="D22" s="53" t="s">
        <v>280</v>
      </c>
      <c r="E22" s="53" t="s">
        <v>135</v>
      </c>
      <c r="F22" s="54" t="s">
        <v>26</v>
      </c>
      <c r="G22" s="141">
        <v>8</v>
      </c>
      <c r="H22" s="142"/>
      <c r="I22" s="143">
        <f t="shared" si="0"/>
        <v>8</v>
      </c>
      <c r="J22" s="144">
        <v>6</v>
      </c>
      <c r="K22" s="144"/>
      <c r="L22" s="143">
        <f t="shared" si="1"/>
        <v>6</v>
      </c>
      <c r="M22" s="144">
        <v>4</v>
      </c>
      <c r="N22" s="204">
        <v>7</v>
      </c>
      <c r="O22" s="143">
        <f t="shared" si="2"/>
        <v>7</v>
      </c>
      <c r="P22" s="144">
        <v>5</v>
      </c>
      <c r="Q22" s="144"/>
      <c r="R22" s="143">
        <f t="shared" si="3"/>
        <v>5</v>
      </c>
      <c r="S22" s="145">
        <v>6</v>
      </c>
      <c r="T22" s="145"/>
      <c r="U22" s="143">
        <f t="shared" si="4"/>
        <v>6</v>
      </c>
      <c r="V22" s="145">
        <v>5</v>
      </c>
      <c r="W22" s="145"/>
      <c r="X22" s="143">
        <f t="shared" si="5"/>
        <v>5</v>
      </c>
      <c r="Y22" s="145">
        <v>3</v>
      </c>
      <c r="Z22" s="145"/>
      <c r="AA22" s="146">
        <f t="shared" si="6"/>
        <v>3</v>
      </c>
      <c r="AB22" s="140">
        <f t="shared" si="7"/>
        <v>6.33</v>
      </c>
      <c r="AC22" s="339">
        <f t="shared" si="9"/>
        <v>6.33</v>
      </c>
      <c r="AD22" s="50" t="str">
        <f t="shared" si="8"/>
        <v>TB.Khá</v>
      </c>
    </row>
    <row r="23" spans="1:30" s="51" customFormat="1" ht="19.5" customHeight="1">
      <c r="A23" s="117">
        <v>21</v>
      </c>
      <c r="B23" s="71" t="s">
        <v>136</v>
      </c>
      <c r="C23" s="72" t="s">
        <v>134</v>
      </c>
      <c r="D23" s="53" t="s">
        <v>281</v>
      </c>
      <c r="E23" s="53" t="s">
        <v>137</v>
      </c>
      <c r="F23" s="54" t="s">
        <v>2</v>
      </c>
      <c r="G23" s="141">
        <v>9</v>
      </c>
      <c r="H23" s="142"/>
      <c r="I23" s="143">
        <f t="shared" si="0"/>
        <v>9</v>
      </c>
      <c r="J23" s="144">
        <v>7</v>
      </c>
      <c r="K23" s="144"/>
      <c r="L23" s="143">
        <f t="shared" si="1"/>
        <v>7</v>
      </c>
      <c r="M23" s="144">
        <v>6</v>
      </c>
      <c r="N23" s="144"/>
      <c r="O23" s="143">
        <f t="shared" si="2"/>
        <v>6</v>
      </c>
      <c r="P23" s="144">
        <v>7</v>
      </c>
      <c r="Q23" s="144"/>
      <c r="R23" s="143">
        <f t="shared" si="3"/>
        <v>7</v>
      </c>
      <c r="S23" s="145">
        <v>7</v>
      </c>
      <c r="T23" s="145"/>
      <c r="U23" s="143">
        <f t="shared" si="4"/>
        <v>7</v>
      </c>
      <c r="V23" s="145">
        <v>6</v>
      </c>
      <c r="W23" s="145"/>
      <c r="X23" s="143">
        <f t="shared" si="5"/>
        <v>6</v>
      </c>
      <c r="Y23" s="145">
        <v>3</v>
      </c>
      <c r="Z23" s="145"/>
      <c r="AA23" s="146">
        <f t="shared" si="6"/>
        <v>3</v>
      </c>
      <c r="AB23" s="140">
        <f t="shared" si="7"/>
        <v>7</v>
      </c>
      <c r="AC23" s="339">
        <f t="shared" si="9"/>
        <v>7</v>
      </c>
      <c r="AD23" s="50" t="str">
        <f t="shared" si="8"/>
        <v>Khá</v>
      </c>
    </row>
    <row r="24" spans="1:30" s="51" customFormat="1" ht="19.5" customHeight="1">
      <c r="A24" s="117">
        <v>22</v>
      </c>
      <c r="B24" s="71" t="s">
        <v>138</v>
      </c>
      <c r="C24" s="72" t="s">
        <v>139</v>
      </c>
      <c r="D24" s="53" t="s">
        <v>282</v>
      </c>
      <c r="E24" s="53" t="s">
        <v>140</v>
      </c>
      <c r="F24" s="54" t="s">
        <v>20</v>
      </c>
      <c r="G24" s="141">
        <v>9</v>
      </c>
      <c r="H24" s="142"/>
      <c r="I24" s="143">
        <f t="shared" si="0"/>
        <v>9</v>
      </c>
      <c r="J24" s="144">
        <v>7</v>
      </c>
      <c r="K24" s="144"/>
      <c r="L24" s="143">
        <f t="shared" si="1"/>
        <v>7</v>
      </c>
      <c r="M24" s="144">
        <v>7</v>
      </c>
      <c r="N24" s="144"/>
      <c r="O24" s="143">
        <f t="shared" si="2"/>
        <v>7</v>
      </c>
      <c r="P24" s="144">
        <v>5</v>
      </c>
      <c r="Q24" s="144"/>
      <c r="R24" s="143">
        <f t="shared" si="3"/>
        <v>5</v>
      </c>
      <c r="S24" s="145">
        <v>7</v>
      </c>
      <c r="T24" s="145"/>
      <c r="U24" s="143">
        <f t="shared" si="4"/>
        <v>7</v>
      </c>
      <c r="V24" s="145">
        <v>8</v>
      </c>
      <c r="W24" s="145"/>
      <c r="X24" s="143">
        <f t="shared" si="5"/>
        <v>8</v>
      </c>
      <c r="Y24" s="145">
        <v>6</v>
      </c>
      <c r="Z24" s="145"/>
      <c r="AA24" s="146">
        <f t="shared" si="6"/>
        <v>6</v>
      </c>
      <c r="AB24" s="140">
        <f t="shared" si="7"/>
        <v>7.24</v>
      </c>
      <c r="AC24" s="339">
        <f t="shared" si="9"/>
        <v>7.24</v>
      </c>
      <c r="AD24" s="50" t="str">
        <f t="shared" si="8"/>
        <v>Khá</v>
      </c>
    </row>
    <row r="25" spans="1:30" s="51" customFormat="1" ht="19.5" customHeight="1">
      <c r="A25" s="52">
        <v>23</v>
      </c>
      <c r="B25" s="71" t="s">
        <v>141</v>
      </c>
      <c r="C25" s="72" t="s">
        <v>142</v>
      </c>
      <c r="D25" s="53" t="s">
        <v>283</v>
      </c>
      <c r="E25" s="53" t="s">
        <v>143</v>
      </c>
      <c r="F25" s="54" t="s">
        <v>144</v>
      </c>
      <c r="G25" s="141">
        <v>10</v>
      </c>
      <c r="H25" s="142"/>
      <c r="I25" s="143">
        <f t="shared" si="0"/>
        <v>10</v>
      </c>
      <c r="J25" s="144">
        <v>7</v>
      </c>
      <c r="K25" s="144"/>
      <c r="L25" s="143">
        <f t="shared" si="1"/>
        <v>7</v>
      </c>
      <c r="M25" s="144">
        <v>5</v>
      </c>
      <c r="N25" s="144"/>
      <c r="O25" s="143">
        <f t="shared" si="2"/>
        <v>5</v>
      </c>
      <c r="P25" s="144">
        <v>6</v>
      </c>
      <c r="Q25" s="144"/>
      <c r="R25" s="143">
        <f t="shared" si="3"/>
        <v>6</v>
      </c>
      <c r="S25" s="145">
        <v>8</v>
      </c>
      <c r="T25" s="145"/>
      <c r="U25" s="143">
        <f t="shared" si="4"/>
        <v>8</v>
      </c>
      <c r="V25" s="145">
        <v>4</v>
      </c>
      <c r="W25" s="553">
        <v>6</v>
      </c>
      <c r="X25" s="143">
        <f t="shared" si="5"/>
        <v>6</v>
      </c>
      <c r="Y25" s="145">
        <v>2</v>
      </c>
      <c r="Z25" s="145"/>
      <c r="AA25" s="146">
        <f t="shared" si="6"/>
        <v>2</v>
      </c>
      <c r="AB25" s="140">
        <f t="shared" si="7"/>
        <v>6.95</v>
      </c>
      <c r="AC25" s="339">
        <f t="shared" si="9"/>
        <v>6.95</v>
      </c>
      <c r="AD25" s="50" t="str">
        <f t="shared" si="8"/>
        <v>TB.Khá</v>
      </c>
    </row>
    <row r="26" spans="1:30" s="51" customFormat="1" ht="19.5" customHeight="1">
      <c r="A26" s="117">
        <v>24</v>
      </c>
      <c r="B26" s="71" t="s">
        <v>125</v>
      </c>
      <c r="C26" s="72" t="s">
        <v>145</v>
      </c>
      <c r="D26" s="53" t="s">
        <v>284</v>
      </c>
      <c r="E26" s="53" t="s">
        <v>146</v>
      </c>
      <c r="F26" s="54" t="s">
        <v>16</v>
      </c>
      <c r="G26" s="141">
        <v>9</v>
      </c>
      <c r="H26" s="142"/>
      <c r="I26" s="143">
        <f t="shared" si="0"/>
        <v>9</v>
      </c>
      <c r="J26" s="144">
        <v>7</v>
      </c>
      <c r="K26" s="144"/>
      <c r="L26" s="143">
        <f t="shared" si="1"/>
        <v>7</v>
      </c>
      <c r="M26" s="144">
        <v>6</v>
      </c>
      <c r="N26" s="144"/>
      <c r="O26" s="143">
        <f t="shared" si="2"/>
        <v>6</v>
      </c>
      <c r="P26" s="144">
        <v>7</v>
      </c>
      <c r="Q26" s="144"/>
      <c r="R26" s="143">
        <f t="shared" si="3"/>
        <v>7</v>
      </c>
      <c r="S26" s="145">
        <v>8</v>
      </c>
      <c r="T26" s="145"/>
      <c r="U26" s="143">
        <f t="shared" si="4"/>
        <v>8</v>
      </c>
      <c r="V26" s="145">
        <v>6</v>
      </c>
      <c r="W26" s="145"/>
      <c r="X26" s="143">
        <f t="shared" si="5"/>
        <v>6</v>
      </c>
      <c r="Y26" s="145">
        <v>6</v>
      </c>
      <c r="Z26" s="145"/>
      <c r="AA26" s="146">
        <f t="shared" si="6"/>
        <v>6</v>
      </c>
      <c r="AB26" s="140">
        <f t="shared" si="7"/>
        <v>7.14</v>
      </c>
      <c r="AC26" s="339">
        <f t="shared" si="9"/>
        <v>7.14</v>
      </c>
      <c r="AD26" s="50" t="str">
        <f t="shared" si="8"/>
        <v>Khá</v>
      </c>
    </row>
    <row r="27" spans="1:30" s="51" customFormat="1" ht="19.5" customHeight="1">
      <c r="A27" s="117">
        <v>25</v>
      </c>
      <c r="B27" s="71" t="s">
        <v>147</v>
      </c>
      <c r="C27" s="72" t="s">
        <v>148</v>
      </c>
      <c r="D27" s="53" t="s">
        <v>285</v>
      </c>
      <c r="E27" s="53" t="s">
        <v>149</v>
      </c>
      <c r="F27" s="54" t="s">
        <v>150</v>
      </c>
      <c r="G27" s="141">
        <v>9</v>
      </c>
      <c r="H27" s="142"/>
      <c r="I27" s="143">
        <f t="shared" si="0"/>
        <v>9</v>
      </c>
      <c r="J27" s="144">
        <v>5</v>
      </c>
      <c r="K27" s="144"/>
      <c r="L27" s="143">
        <f t="shared" si="1"/>
        <v>5</v>
      </c>
      <c r="M27" s="144">
        <v>4</v>
      </c>
      <c r="N27" s="204">
        <v>6</v>
      </c>
      <c r="O27" s="143">
        <f t="shared" si="2"/>
        <v>6</v>
      </c>
      <c r="P27" s="144">
        <v>6</v>
      </c>
      <c r="Q27" s="144"/>
      <c r="R27" s="143">
        <f t="shared" si="3"/>
        <v>6</v>
      </c>
      <c r="S27" s="145">
        <v>7</v>
      </c>
      <c r="T27" s="145"/>
      <c r="U27" s="143">
        <f t="shared" si="4"/>
        <v>7</v>
      </c>
      <c r="V27" s="145">
        <v>5</v>
      </c>
      <c r="W27" s="145"/>
      <c r="X27" s="143">
        <f t="shared" si="5"/>
        <v>5</v>
      </c>
      <c r="Y27" s="145">
        <v>3</v>
      </c>
      <c r="Z27" s="145"/>
      <c r="AA27" s="146">
        <f t="shared" si="6"/>
        <v>3</v>
      </c>
      <c r="AB27" s="140">
        <f t="shared" si="7"/>
        <v>6.43</v>
      </c>
      <c r="AC27" s="339">
        <f t="shared" si="9"/>
        <v>6.43</v>
      </c>
      <c r="AD27" s="50" t="str">
        <f t="shared" si="8"/>
        <v>TB.Khá</v>
      </c>
    </row>
    <row r="28" spans="1:30" s="51" customFormat="1" ht="19.5" customHeight="1">
      <c r="A28" s="52">
        <v>26</v>
      </c>
      <c r="B28" s="71" t="s">
        <v>151</v>
      </c>
      <c r="C28" s="72" t="s">
        <v>54</v>
      </c>
      <c r="D28" s="53" t="s">
        <v>286</v>
      </c>
      <c r="E28" s="53" t="s">
        <v>152</v>
      </c>
      <c r="F28" s="54" t="s">
        <v>20</v>
      </c>
      <c r="G28" s="152">
        <v>9</v>
      </c>
      <c r="H28" s="153"/>
      <c r="I28" s="143">
        <f t="shared" si="0"/>
        <v>9</v>
      </c>
      <c r="J28" s="154">
        <v>6</v>
      </c>
      <c r="K28" s="154"/>
      <c r="L28" s="143">
        <f t="shared" si="1"/>
        <v>6</v>
      </c>
      <c r="M28" s="154">
        <v>7</v>
      </c>
      <c r="N28" s="154"/>
      <c r="O28" s="143">
        <f t="shared" si="2"/>
        <v>7</v>
      </c>
      <c r="P28" s="154">
        <v>7</v>
      </c>
      <c r="Q28" s="154"/>
      <c r="R28" s="143">
        <f t="shared" si="3"/>
        <v>7</v>
      </c>
      <c r="S28" s="145">
        <v>7</v>
      </c>
      <c r="T28" s="145"/>
      <c r="U28" s="143">
        <f t="shared" si="4"/>
        <v>7</v>
      </c>
      <c r="V28" s="145">
        <v>9</v>
      </c>
      <c r="W28" s="145"/>
      <c r="X28" s="143">
        <f t="shared" si="5"/>
        <v>9</v>
      </c>
      <c r="Y28" s="145">
        <v>7</v>
      </c>
      <c r="Z28" s="145"/>
      <c r="AA28" s="146">
        <f t="shared" si="6"/>
        <v>7</v>
      </c>
      <c r="AB28" s="140">
        <f t="shared" si="7"/>
        <v>7.52</v>
      </c>
      <c r="AC28" s="339">
        <f t="shared" si="9"/>
        <v>7.52</v>
      </c>
      <c r="AD28" s="50" t="str">
        <f t="shared" si="8"/>
        <v>Khá</v>
      </c>
    </row>
    <row r="29" spans="1:30" s="51" customFormat="1" ht="19.5" customHeight="1">
      <c r="A29" s="117">
        <v>27</v>
      </c>
      <c r="B29" s="71" t="s">
        <v>153</v>
      </c>
      <c r="C29" s="72" t="s">
        <v>56</v>
      </c>
      <c r="D29" s="53" t="s">
        <v>287</v>
      </c>
      <c r="E29" s="53" t="s">
        <v>154</v>
      </c>
      <c r="F29" s="54" t="s">
        <v>2</v>
      </c>
      <c r="G29" s="152">
        <v>10</v>
      </c>
      <c r="H29" s="153"/>
      <c r="I29" s="143">
        <f t="shared" si="0"/>
        <v>10</v>
      </c>
      <c r="J29" s="154">
        <v>7</v>
      </c>
      <c r="K29" s="154"/>
      <c r="L29" s="143">
        <f t="shared" si="1"/>
        <v>7</v>
      </c>
      <c r="M29" s="154">
        <v>7</v>
      </c>
      <c r="N29" s="154"/>
      <c r="O29" s="143">
        <f t="shared" si="2"/>
        <v>7</v>
      </c>
      <c r="P29" s="153">
        <v>7</v>
      </c>
      <c r="Q29" s="154"/>
      <c r="R29" s="143">
        <f t="shared" si="3"/>
        <v>7</v>
      </c>
      <c r="S29" s="145">
        <v>9</v>
      </c>
      <c r="T29" s="145"/>
      <c r="U29" s="143">
        <f t="shared" si="4"/>
        <v>9</v>
      </c>
      <c r="V29" s="145">
        <v>7</v>
      </c>
      <c r="W29" s="145"/>
      <c r="X29" s="143">
        <f t="shared" si="5"/>
        <v>7</v>
      </c>
      <c r="Y29" s="145">
        <v>5</v>
      </c>
      <c r="Z29" s="145"/>
      <c r="AA29" s="146">
        <f t="shared" si="6"/>
        <v>5</v>
      </c>
      <c r="AB29" s="140">
        <f t="shared" si="7"/>
        <v>7.86</v>
      </c>
      <c r="AC29" s="339">
        <f t="shared" si="9"/>
        <v>7.86</v>
      </c>
      <c r="AD29" s="50" t="str">
        <f t="shared" si="8"/>
        <v>Khá</v>
      </c>
    </row>
    <row r="30" spans="1:30" s="51" customFormat="1" ht="19.5" customHeight="1">
      <c r="A30" s="117">
        <v>28</v>
      </c>
      <c r="B30" s="71" t="s">
        <v>159</v>
      </c>
      <c r="C30" s="72" t="s">
        <v>160</v>
      </c>
      <c r="D30" s="53" t="s">
        <v>289</v>
      </c>
      <c r="E30" s="53" t="s">
        <v>161</v>
      </c>
      <c r="F30" s="54" t="s">
        <v>50</v>
      </c>
      <c r="G30" s="152">
        <v>9</v>
      </c>
      <c r="H30" s="153"/>
      <c r="I30" s="143">
        <f t="shared" si="0"/>
        <v>9</v>
      </c>
      <c r="J30" s="154">
        <v>6</v>
      </c>
      <c r="K30" s="154"/>
      <c r="L30" s="143">
        <f t="shared" si="1"/>
        <v>6</v>
      </c>
      <c r="M30" s="154">
        <v>4</v>
      </c>
      <c r="N30" s="205">
        <v>7</v>
      </c>
      <c r="O30" s="143">
        <f t="shared" si="2"/>
        <v>7</v>
      </c>
      <c r="P30" s="154">
        <v>6</v>
      </c>
      <c r="Q30" s="154"/>
      <c r="R30" s="143">
        <f t="shared" si="3"/>
        <v>6</v>
      </c>
      <c r="S30" s="145">
        <v>7</v>
      </c>
      <c r="T30" s="145"/>
      <c r="U30" s="143">
        <f t="shared" si="4"/>
        <v>7</v>
      </c>
      <c r="V30" s="145">
        <v>7</v>
      </c>
      <c r="W30" s="145"/>
      <c r="X30" s="143">
        <f t="shared" si="5"/>
        <v>7</v>
      </c>
      <c r="Y30" s="145">
        <v>6</v>
      </c>
      <c r="Z30" s="145"/>
      <c r="AA30" s="146">
        <f t="shared" si="6"/>
        <v>6</v>
      </c>
      <c r="AB30" s="140">
        <f t="shared" si="7"/>
        <v>7.1</v>
      </c>
      <c r="AC30" s="339">
        <f t="shared" si="9"/>
        <v>7.1</v>
      </c>
      <c r="AD30" s="50" t="str">
        <f t="shared" si="8"/>
        <v>Khá</v>
      </c>
    </row>
    <row r="31" spans="1:30" s="51" customFormat="1" ht="19.5" customHeight="1">
      <c r="A31" s="52">
        <v>29</v>
      </c>
      <c r="B31" s="71" t="s">
        <v>162</v>
      </c>
      <c r="C31" s="72" t="s">
        <v>163</v>
      </c>
      <c r="D31" s="53" t="s">
        <v>290</v>
      </c>
      <c r="E31" s="53" t="s">
        <v>164</v>
      </c>
      <c r="F31" s="54" t="s">
        <v>62</v>
      </c>
      <c r="G31" s="152">
        <v>9</v>
      </c>
      <c r="H31" s="153"/>
      <c r="I31" s="143">
        <f t="shared" si="0"/>
        <v>9</v>
      </c>
      <c r="J31" s="154">
        <v>6</v>
      </c>
      <c r="K31" s="154"/>
      <c r="L31" s="143">
        <f t="shared" si="1"/>
        <v>6</v>
      </c>
      <c r="M31" s="154">
        <v>4</v>
      </c>
      <c r="N31" s="205">
        <v>6</v>
      </c>
      <c r="O31" s="143">
        <f t="shared" si="2"/>
        <v>6</v>
      </c>
      <c r="P31" s="154">
        <v>7</v>
      </c>
      <c r="Q31" s="154"/>
      <c r="R31" s="143">
        <f t="shared" si="3"/>
        <v>7</v>
      </c>
      <c r="S31" s="145">
        <v>4</v>
      </c>
      <c r="T31" s="553">
        <v>4</v>
      </c>
      <c r="U31" s="143">
        <f t="shared" si="4"/>
        <v>4</v>
      </c>
      <c r="V31" s="145">
        <v>2</v>
      </c>
      <c r="W31" s="553">
        <v>5</v>
      </c>
      <c r="X31" s="143">
        <f t="shared" si="5"/>
        <v>5</v>
      </c>
      <c r="Y31" s="145">
        <v>5</v>
      </c>
      <c r="Z31" s="145"/>
      <c r="AA31" s="146">
        <f t="shared" si="6"/>
        <v>5</v>
      </c>
      <c r="AB31" s="140">
        <f t="shared" si="7"/>
        <v>6.29</v>
      </c>
      <c r="AC31" s="339">
        <f t="shared" si="9"/>
        <v>6.29</v>
      </c>
      <c r="AD31" s="50" t="str">
        <f t="shared" si="8"/>
        <v>TB.Khá</v>
      </c>
    </row>
    <row r="32" spans="1:30" s="51" customFormat="1" ht="19.5" customHeight="1">
      <c r="A32" s="117">
        <v>30</v>
      </c>
      <c r="B32" s="71" t="s">
        <v>165</v>
      </c>
      <c r="C32" s="72" t="s">
        <v>60</v>
      </c>
      <c r="D32" s="53" t="s">
        <v>291</v>
      </c>
      <c r="E32" s="53" t="s">
        <v>166</v>
      </c>
      <c r="F32" s="54" t="s">
        <v>69</v>
      </c>
      <c r="G32" s="152">
        <v>9</v>
      </c>
      <c r="H32" s="153"/>
      <c r="I32" s="143">
        <f t="shared" si="0"/>
        <v>9</v>
      </c>
      <c r="J32" s="154">
        <v>8</v>
      </c>
      <c r="K32" s="154"/>
      <c r="L32" s="143">
        <f t="shared" si="1"/>
        <v>8</v>
      </c>
      <c r="M32" s="154">
        <v>6</v>
      </c>
      <c r="N32" s="154"/>
      <c r="O32" s="143">
        <f t="shared" si="2"/>
        <v>6</v>
      </c>
      <c r="P32" s="154">
        <v>7</v>
      </c>
      <c r="Q32" s="154"/>
      <c r="R32" s="143">
        <f t="shared" si="3"/>
        <v>7</v>
      </c>
      <c r="S32" s="145">
        <v>8</v>
      </c>
      <c r="T32" s="145"/>
      <c r="U32" s="143">
        <f t="shared" si="4"/>
        <v>8</v>
      </c>
      <c r="V32" s="145">
        <v>5</v>
      </c>
      <c r="W32" s="145"/>
      <c r="X32" s="143">
        <f t="shared" si="5"/>
        <v>5</v>
      </c>
      <c r="Y32" s="145">
        <v>6</v>
      </c>
      <c r="Z32" s="145"/>
      <c r="AA32" s="146">
        <f t="shared" si="6"/>
        <v>6</v>
      </c>
      <c r="AB32" s="140">
        <f t="shared" si="7"/>
        <v>7.14</v>
      </c>
      <c r="AC32" s="339">
        <f t="shared" si="9"/>
        <v>7.14</v>
      </c>
      <c r="AD32" s="50" t="str">
        <f t="shared" si="8"/>
        <v>Khá</v>
      </c>
    </row>
    <row r="33" spans="1:30" s="51" customFormat="1" ht="19.5" customHeight="1">
      <c r="A33" s="117">
        <v>31</v>
      </c>
      <c r="B33" s="71" t="s">
        <v>167</v>
      </c>
      <c r="C33" s="72" t="s">
        <v>60</v>
      </c>
      <c r="D33" s="53" t="s">
        <v>292</v>
      </c>
      <c r="E33" s="53" t="s">
        <v>168</v>
      </c>
      <c r="F33" s="54" t="s">
        <v>89</v>
      </c>
      <c r="G33" s="152">
        <v>9</v>
      </c>
      <c r="H33" s="153"/>
      <c r="I33" s="143">
        <f aca="true" t="shared" si="10" ref="I33:I62">IF(H33="",G33,IF(G33&gt;=5,H33,MAX(G33,H33)))</f>
        <v>9</v>
      </c>
      <c r="J33" s="154">
        <v>7</v>
      </c>
      <c r="K33" s="154"/>
      <c r="L33" s="143">
        <f aca="true" t="shared" si="11" ref="L33:L62">IF(K33="",J33,IF(J33&gt;=5,K33,MAX(J33,K33)))</f>
        <v>7</v>
      </c>
      <c r="M33" s="154">
        <v>4</v>
      </c>
      <c r="N33" s="205">
        <v>6</v>
      </c>
      <c r="O33" s="143">
        <f aca="true" t="shared" si="12" ref="O33:O62">IF(N33="",M33,IF(M33&gt;=5,N33,MAX(M33,N33)))</f>
        <v>6</v>
      </c>
      <c r="P33" s="154">
        <v>7</v>
      </c>
      <c r="Q33" s="154"/>
      <c r="R33" s="143">
        <f aca="true" t="shared" si="13" ref="R33:R62">IF(Q33="",P33,IF(P33&gt;=5,Q33,MAX(P33,Q33)))</f>
        <v>7</v>
      </c>
      <c r="S33" s="145">
        <v>6</v>
      </c>
      <c r="T33" s="145"/>
      <c r="U33" s="143">
        <f aca="true" t="shared" si="14" ref="U33:U62">IF(T33="",S33,IF(S33&gt;=5,T33,MAX(S33,T33)))</f>
        <v>6</v>
      </c>
      <c r="V33" s="145">
        <v>5</v>
      </c>
      <c r="W33" s="145"/>
      <c r="X33" s="143">
        <f aca="true" t="shared" si="15" ref="X33:X62">IF(W33="",V33,IF(V33&gt;=5,W33,MAX(V33,W33)))</f>
        <v>5</v>
      </c>
      <c r="Y33" s="145">
        <v>5</v>
      </c>
      <c r="Z33" s="145"/>
      <c r="AA33" s="146">
        <f aca="true" t="shared" si="16" ref="AA33:AA62">IF(Z33="",Y33,IF(Y33&gt;=5,Z33,MAX(Y33,Z33)))</f>
        <v>5</v>
      </c>
      <c r="AB33" s="140">
        <f aca="true" t="shared" si="17" ref="AB33:AB62">IF(G33="M",ROUND(SUMPRODUCT(J33:AA33,$J$2:$AA$2)/SUM($J$2:$AA$2),2),ROUND(SUMPRODUCT(G33:AA33,$G$2:$AA$2)/SUM($G$2:$AA$2),2))</f>
        <v>6.71</v>
      </c>
      <c r="AC33" s="339">
        <f t="shared" si="9"/>
        <v>6.71</v>
      </c>
      <c r="AD33" s="50" t="str">
        <f aca="true" t="shared" si="18" ref="AD33:AD62">IF(AB33&gt;=9,"Xuất Sắc",IF(AB33&gt;=8,"Giỏi",IF(AB33&gt;=7,"Khá",IF(AB33&gt;=6,"TB.Khá",IF(AB33&gt;=5,"Trung Bình",IF(AB33&gt;=4,"Yếu","Kém"))))))</f>
        <v>TB.Khá</v>
      </c>
    </row>
    <row r="34" spans="1:30" s="51" customFormat="1" ht="19.5" customHeight="1">
      <c r="A34" s="52">
        <v>32</v>
      </c>
      <c r="B34" s="71" t="s">
        <v>169</v>
      </c>
      <c r="C34" s="72" t="s">
        <v>170</v>
      </c>
      <c r="D34" s="53" t="s">
        <v>293</v>
      </c>
      <c r="E34" s="53" t="s">
        <v>171</v>
      </c>
      <c r="F34" s="54" t="s">
        <v>53</v>
      </c>
      <c r="G34" s="152">
        <v>10</v>
      </c>
      <c r="H34" s="153"/>
      <c r="I34" s="143">
        <f t="shared" si="10"/>
        <v>10</v>
      </c>
      <c r="J34" s="154">
        <v>8</v>
      </c>
      <c r="K34" s="154"/>
      <c r="L34" s="143">
        <f t="shared" si="11"/>
        <v>8</v>
      </c>
      <c r="M34" s="154">
        <v>4</v>
      </c>
      <c r="N34" s="205">
        <v>6</v>
      </c>
      <c r="O34" s="143">
        <f t="shared" si="12"/>
        <v>6</v>
      </c>
      <c r="P34" s="154">
        <v>6</v>
      </c>
      <c r="Q34" s="154"/>
      <c r="R34" s="143">
        <f t="shared" si="13"/>
        <v>6</v>
      </c>
      <c r="S34" s="145">
        <v>6</v>
      </c>
      <c r="T34" s="145"/>
      <c r="U34" s="143">
        <f t="shared" si="14"/>
        <v>6</v>
      </c>
      <c r="V34" s="145">
        <v>5</v>
      </c>
      <c r="W34" s="145"/>
      <c r="X34" s="143">
        <f t="shared" si="15"/>
        <v>5</v>
      </c>
      <c r="Y34" s="145">
        <v>3</v>
      </c>
      <c r="Z34" s="145"/>
      <c r="AA34" s="146">
        <f t="shared" si="16"/>
        <v>3</v>
      </c>
      <c r="AB34" s="140">
        <f t="shared" si="17"/>
        <v>6.9</v>
      </c>
      <c r="AC34" s="339">
        <f t="shared" si="9"/>
        <v>6.9</v>
      </c>
      <c r="AD34" s="50" t="str">
        <f t="shared" si="18"/>
        <v>TB.Khá</v>
      </c>
    </row>
    <row r="35" spans="1:30" s="51" customFormat="1" ht="19.5" customHeight="1">
      <c r="A35" s="117">
        <v>33</v>
      </c>
      <c r="B35" s="71" t="s">
        <v>172</v>
      </c>
      <c r="C35" s="72" t="s">
        <v>173</v>
      </c>
      <c r="D35" s="53" t="s">
        <v>294</v>
      </c>
      <c r="E35" s="53" t="s">
        <v>174</v>
      </c>
      <c r="F35" s="54" t="s">
        <v>53</v>
      </c>
      <c r="G35" s="152">
        <v>9</v>
      </c>
      <c r="H35" s="153"/>
      <c r="I35" s="143">
        <f t="shared" si="10"/>
        <v>9</v>
      </c>
      <c r="J35" s="154">
        <v>8</v>
      </c>
      <c r="K35" s="154"/>
      <c r="L35" s="143">
        <f t="shared" si="11"/>
        <v>8</v>
      </c>
      <c r="M35" s="154">
        <v>7</v>
      </c>
      <c r="N35" s="154"/>
      <c r="O35" s="143">
        <f t="shared" si="12"/>
        <v>7</v>
      </c>
      <c r="P35" s="154">
        <v>7</v>
      </c>
      <c r="Q35" s="154"/>
      <c r="R35" s="143">
        <f t="shared" si="13"/>
        <v>7</v>
      </c>
      <c r="S35" s="145">
        <v>7</v>
      </c>
      <c r="T35" s="145"/>
      <c r="U35" s="143">
        <f t="shared" si="14"/>
        <v>7</v>
      </c>
      <c r="V35" s="145">
        <v>6</v>
      </c>
      <c r="W35" s="145"/>
      <c r="X35" s="143">
        <f t="shared" si="15"/>
        <v>6</v>
      </c>
      <c r="Y35" s="145">
        <v>3</v>
      </c>
      <c r="Z35" s="145"/>
      <c r="AA35" s="146">
        <f t="shared" si="16"/>
        <v>3</v>
      </c>
      <c r="AB35" s="140">
        <f t="shared" si="17"/>
        <v>7.38</v>
      </c>
      <c r="AC35" s="339">
        <f t="shared" si="9"/>
        <v>7.38</v>
      </c>
      <c r="AD35" s="50" t="str">
        <f t="shared" si="18"/>
        <v>Khá</v>
      </c>
    </row>
    <row r="36" spans="1:30" s="51" customFormat="1" ht="19.5" customHeight="1">
      <c r="A36" s="117">
        <v>34</v>
      </c>
      <c r="B36" s="71" t="s">
        <v>175</v>
      </c>
      <c r="C36" s="72" t="s">
        <v>64</v>
      </c>
      <c r="D36" s="53" t="s">
        <v>295</v>
      </c>
      <c r="E36" s="53" t="s">
        <v>176</v>
      </c>
      <c r="F36" s="54" t="s">
        <v>5</v>
      </c>
      <c r="G36" s="152">
        <v>9</v>
      </c>
      <c r="H36" s="153"/>
      <c r="I36" s="143">
        <f t="shared" si="10"/>
        <v>9</v>
      </c>
      <c r="J36" s="153">
        <v>7</v>
      </c>
      <c r="K36" s="154"/>
      <c r="L36" s="143">
        <f t="shared" si="11"/>
        <v>7</v>
      </c>
      <c r="M36" s="154">
        <v>7</v>
      </c>
      <c r="N36" s="154"/>
      <c r="O36" s="143">
        <f t="shared" si="12"/>
        <v>7</v>
      </c>
      <c r="P36" s="154">
        <v>7</v>
      </c>
      <c r="Q36" s="154"/>
      <c r="R36" s="143">
        <f t="shared" si="13"/>
        <v>7</v>
      </c>
      <c r="S36" s="145">
        <v>7</v>
      </c>
      <c r="T36" s="145"/>
      <c r="U36" s="143">
        <f t="shared" si="14"/>
        <v>7</v>
      </c>
      <c r="V36" s="145">
        <v>5</v>
      </c>
      <c r="W36" s="145"/>
      <c r="X36" s="143">
        <f t="shared" si="15"/>
        <v>5</v>
      </c>
      <c r="Y36" s="145">
        <v>8</v>
      </c>
      <c r="Z36" s="145"/>
      <c r="AA36" s="146">
        <f t="shared" si="16"/>
        <v>8</v>
      </c>
      <c r="AB36" s="140">
        <f t="shared" si="17"/>
        <v>7.1</v>
      </c>
      <c r="AC36" s="339">
        <f t="shared" si="9"/>
        <v>7.1</v>
      </c>
      <c r="AD36" s="50" t="str">
        <f t="shared" si="18"/>
        <v>Khá</v>
      </c>
    </row>
    <row r="37" spans="1:30" s="51" customFormat="1" ht="19.5" customHeight="1">
      <c r="A37" s="52">
        <v>35</v>
      </c>
      <c r="B37" s="71" t="s">
        <v>177</v>
      </c>
      <c r="C37" s="72" t="s">
        <v>65</v>
      </c>
      <c r="D37" s="53" t="s">
        <v>296</v>
      </c>
      <c r="E37" s="53" t="s">
        <v>178</v>
      </c>
      <c r="F37" s="54" t="s">
        <v>53</v>
      </c>
      <c r="G37" s="152">
        <v>9</v>
      </c>
      <c r="H37" s="153"/>
      <c r="I37" s="143">
        <f t="shared" si="10"/>
        <v>9</v>
      </c>
      <c r="J37" s="154">
        <v>8</v>
      </c>
      <c r="K37" s="154"/>
      <c r="L37" s="143">
        <f t="shared" si="11"/>
        <v>8</v>
      </c>
      <c r="M37" s="154">
        <v>4</v>
      </c>
      <c r="N37" s="205">
        <v>7</v>
      </c>
      <c r="O37" s="143">
        <f t="shared" si="12"/>
        <v>7</v>
      </c>
      <c r="P37" s="154">
        <v>6</v>
      </c>
      <c r="Q37" s="154"/>
      <c r="R37" s="143">
        <f t="shared" si="13"/>
        <v>6</v>
      </c>
      <c r="S37" s="145">
        <v>6</v>
      </c>
      <c r="T37" s="145"/>
      <c r="U37" s="143">
        <f t="shared" si="14"/>
        <v>6</v>
      </c>
      <c r="V37" s="145">
        <v>4</v>
      </c>
      <c r="W37" s="553">
        <v>6</v>
      </c>
      <c r="X37" s="143">
        <f t="shared" si="15"/>
        <v>6</v>
      </c>
      <c r="Y37" s="145">
        <v>3</v>
      </c>
      <c r="Z37" s="145"/>
      <c r="AA37" s="146">
        <f t="shared" si="16"/>
        <v>3</v>
      </c>
      <c r="AB37" s="140">
        <f t="shared" si="17"/>
        <v>7.1</v>
      </c>
      <c r="AC37" s="339">
        <f t="shared" si="9"/>
        <v>7.1</v>
      </c>
      <c r="AD37" s="50" t="str">
        <f t="shared" si="18"/>
        <v>Khá</v>
      </c>
    </row>
    <row r="38" spans="1:30" s="51" customFormat="1" ht="19.5" customHeight="1">
      <c r="A38" s="117">
        <v>36</v>
      </c>
      <c r="B38" s="71" t="s">
        <v>179</v>
      </c>
      <c r="C38" s="72" t="s">
        <v>65</v>
      </c>
      <c r="D38" s="53" t="s">
        <v>297</v>
      </c>
      <c r="E38" s="53" t="s">
        <v>180</v>
      </c>
      <c r="F38" s="54" t="s">
        <v>5</v>
      </c>
      <c r="G38" s="152">
        <v>9</v>
      </c>
      <c r="H38" s="153"/>
      <c r="I38" s="143">
        <f t="shared" si="10"/>
        <v>9</v>
      </c>
      <c r="J38" s="154">
        <v>7</v>
      </c>
      <c r="K38" s="154"/>
      <c r="L38" s="143">
        <f t="shared" si="11"/>
        <v>7</v>
      </c>
      <c r="M38" s="154">
        <v>5</v>
      </c>
      <c r="N38" s="154"/>
      <c r="O38" s="143">
        <f t="shared" si="12"/>
        <v>5</v>
      </c>
      <c r="P38" s="154">
        <v>6</v>
      </c>
      <c r="Q38" s="154"/>
      <c r="R38" s="143">
        <f t="shared" si="13"/>
        <v>6</v>
      </c>
      <c r="S38" s="145">
        <v>6</v>
      </c>
      <c r="T38" s="145"/>
      <c r="U38" s="143">
        <f t="shared" si="14"/>
        <v>6</v>
      </c>
      <c r="V38" s="145">
        <v>4</v>
      </c>
      <c r="W38" s="553">
        <v>5</v>
      </c>
      <c r="X38" s="143">
        <f t="shared" si="15"/>
        <v>5</v>
      </c>
      <c r="Y38" s="145">
        <v>5</v>
      </c>
      <c r="Z38" s="145"/>
      <c r="AA38" s="146">
        <f t="shared" si="16"/>
        <v>5</v>
      </c>
      <c r="AB38" s="140">
        <f t="shared" si="17"/>
        <v>6.33</v>
      </c>
      <c r="AC38" s="339">
        <f t="shared" si="9"/>
        <v>6.33</v>
      </c>
      <c r="AD38" s="50" t="str">
        <f t="shared" si="18"/>
        <v>TB.Khá</v>
      </c>
    </row>
    <row r="39" spans="1:30" s="51" customFormat="1" ht="19.5" customHeight="1">
      <c r="A39" s="117">
        <v>37</v>
      </c>
      <c r="B39" s="71" t="s">
        <v>181</v>
      </c>
      <c r="C39" s="72" t="s">
        <v>182</v>
      </c>
      <c r="D39" s="53" t="s">
        <v>298</v>
      </c>
      <c r="E39" s="53" t="s">
        <v>183</v>
      </c>
      <c r="F39" s="54" t="s">
        <v>22</v>
      </c>
      <c r="G39" s="152">
        <v>9</v>
      </c>
      <c r="H39" s="153"/>
      <c r="I39" s="143">
        <f t="shared" si="10"/>
        <v>9</v>
      </c>
      <c r="J39" s="154">
        <v>7</v>
      </c>
      <c r="K39" s="154"/>
      <c r="L39" s="143">
        <f t="shared" si="11"/>
        <v>7</v>
      </c>
      <c r="M39" s="154">
        <v>6</v>
      </c>
      <c r="N39" s="154"/>
      <c r="O39" s="143">
        <f t="shared" si="12"/>
        <v>6</v>
      </c>
      <c r="P39" s="154">
        <v>7</v>
      </c>
      <c r="Q39" s="154"/>
      <c r="R39" s="143">
        <f t="shared" si="13"/>
        <v>7</v>
      </c>
      <c r="S39" s="145">
        <v>8</v>
      </c>
      <c r="T39" s="145"/>
      <c r="U39" s="143">
        <f t="shared" si="14"/>
        <v>8</v>
      </c>
      <c r="V39" s="145">
        <v>6</v>
      </c>
      <c r="W39" s="145"/>
      <c r="X39" s="143">
        <f t="shared" si="15"/>
        <v>6</v>
      </c>
      <c r="Y39" s="145">
        <v>3</v>
      </c>
      <c r="Z39" s="145"/>
      <c r="AA39" s="146">
        <f t="shared" si="16"/>
        <v>3</v>
      </c>
      <c r="AB39" s="140">
        <f t="shared" si="17"/>
        <v>7.14</v>
      </c>
      <c r="AC39" s="339">
        <f t="shared" si="9"/>
        <v>7.14</v>
      </c>
      <c r="AD39" s="50" t="str">
        <f t="shared" si="18"/>
        <v>Khá</v>
      </c>
    </row>
    <row r="40" spans="1:30" s="51" customFormat="1" ht="19.5" customHeight="1">
      <c r="A40" s="52">
        <v>38</v>
      </c>
      <c r="B40" s="71" t="s">
        <v>184</v>
      </c>
      <c r="C40" s="72" t="s">
        <v>185</v>
      </c>
      <c r="D40" s="53" t="s">
        <v>299</v>
      </c>
      <c r="E40" s="53" t="s">
        <v>186</v>
      </c>
      <c r="F40" s="54" t="s">
        <v>53</v>
      </c>
      <c r="G40" s="152">
        <v>9</v>
      </c>
      <c r="H40" s="153"/>
      <c r="I40" s="143">
        <f t="shared" si="10"/>
        <v>9</v>
      </c>
      <c r="J40" s="154">
        <v>7</v>
      </c>
      <c r="K40" s="154"/>
      <c r="L40" s="143">
        <f t="shared" si="11"/>
        <v>7</v>
      </c>
      <c r="M40" s="154">
        <v>4</v>
      </c>
      <c r="N40" s="205">
        <v>6</v>
      </c>
      <c r="O40" s="143">
        <f t="shared" si="12"/>
        <v>6</v>
      </c>
      <c r="P40" s="154">
        <v>7</v>
      </c>
      <c r="Q40" s="154"/>
      <c r="R40" s="143">
        <f t="shared" si="13"/>
        <v>7</v>
      </c>
      <c r="S40" s="145">
        <v>7</v>
      </c>
      <c r="T40" s="145"/>
      <c r="U40" s="143">
        <f t="shared" si="14"/>
        <v>7</v>
      </c>
      <c r="V40" s="145">
        <v>5</v>
      </c>
      <c r="W40" s="145"/>
      <c r="X40" s="143">
        <f t="shared" si="15"/>
        <v>5</v>
      </c>
      <c r="Y40" s="145">
        <v>3</v>
      </c>
      <c r="Z40" s="145"/>
      <c r="AA40" s="146">
        <f t="shared" si="16"/>
        <v>3</v>
      </c>
      <c r="AB40" s="140">
        <f t="shared" si="17"/>
        <v>6.86</v>
      </c>
      <c r="AC40" s="339">
        <f t="shared" si="9"/>
        <v>6.86</v>
      </c>
      <c r="AD40" s="50" t="str">
        <f t="shared" si="18"/>
        <v>TB.Khá</v>
      </c>
    </row>
    <row r="41" spans="1:30" s="51" customFormat="1" ht="19.5" customHeight="1">
      <c r="A41" s="117">
        <v>39</v>
      </c>
      <c r="B41" s="71" t="s">
        <v>48</v>
      </c>
      <c r="C41" s="72" t="s">
        <v>187</v>
      </c>
      <c r="D41" s="53" t="s">
        <v>300</v>
      </c>
      <c r="E41" s="53" t="s">
        <v>52</v>
      </c>
      <c r="F41" s="54" t="s">
        <v>2</v>
      </c>
      <c r="G41" s="152">
        <v>0</v>
      </c>
      <c r="H41" s="153"/>
      <c r="I41" s="143">
        <f t="shared" si="10"/>
        <v>0</v>
      </c>
      <c r="J41" s="154">
        <v>0</v>
      </c>
      <c r="K41" s="154"/>
      <c r="L41" s="143">
        <f t="shared" si="11"/>
        <v>0</v>
      </c>
      <c r="M41" s="154">
        <v>1</v>
      </c>
      <c r="N41" s="154"/>
      <c r="O41" s="143">
        <f t="shared" si="12"/>
        <v>1</v>
      </c>
      <c r="P41" s="154">
        <v>0</v>
      </c>
      <c r="Q41" s="154"/>
      <c r="R41" s="143">
        <f t="shared" si="13"/>
        <v>0</v>
      </c>
      <c r="S41" s="145">
        <v>0</v>
      </c>
      <c r="T41" s="145"/>
      <c r="U41" s="143">
        <f t="shared" si="14"/>
        <v>0</v>
      </c>
      <c r="V41" s="145">
        <v>0</v>
      </c>
      <c r="W41" s="145"/>
      <c r="X41" s="143">
        <f t="shared" si="15"/>
        <v>0</v>
      </c>
      <c r="Y41" s="145">
        <v>0</v>
      </c>
      <c r="Z41" s="145"/>
      <c r="AA41" s="146">
        <f t="shared" si="16"/>
        <v>0</v>
      </c>
      <c r="AB41" s="140">
        <f t="shared" si="17"/>
        <v>0.24</v>
      </c>
      <c r="AC41" s="339">
        <f t="shared" si="9"/>
        <v>0.24</v>
      </c>
      <c r="AD41" s="50" t="str">
        <f t="shared" si="18"/>
        <v>Kém</v>
      </c>
    </row>
    <row r="42" spans="1:30" s="51" customFormat="1" ht="19.5" customHeight="1">
      <c r="A42" s="117">
        <v>40</v>
      </c>
      <c r="B42" s="71" t="s">
        <v>159</v>
      </c>
      <c r="C42" s="72" t="s">
        <v>188</v>
      </c>
      <c r="D42" s="53" t="s">
        <v>301</v>
      </c>
      <c r="E42" s="53" t="s">
        <v>70</v>
      </c>
      <c r="F42" s="54" t="s">
        <v>189</v>
      </c>
      <c r="G42" s="152">
        <v>9</v>
      </c>
      <c r="H42" s="153"/>
      <c r="I42" s="143">
        <f t="shared" si="10"/>
        <v>9</v>
      </c>
      <c r="J42" s="154">
        <v>7</v>
      </c>
      <c r="K42" s="154"/>
      <c r="L42" s="143">
        <f t="shared" si="11"/>
        <v>7</v>
      </c>
      <c r="M42" s="154">
        <v>3</v>
      </c>
      <c r="N42" s="205">
        <v>7</v>
      </c>
      <c r="O42" s="143">
        <f t="shared" si="12"/>
        <v>7</v>
      </c>
      <c r="P42" s="154">
        <v>7</v>
      </c>
      <c r="Q42" s="154"/>
      <c r="R42" s="143">
        <f t="shared" si="13"/>
        <v>7</v>
      </c>
      <c r="S42" s="145">
        <v>4</v>
      </c>
      <c r="T42" s="553">
        <v>3</v>
      </c>
      <c r="U42" s="143">
        <f t="shared" si="14"/>
        <v>4</v>
      </c>
      <c r="V42" s="145">
        <v>2</v>
      </c>
      <c r="W42" s="553">
        <v>4</v>
      </c>
      <c r="X42" s="143">
        <f t="shared" si="15"/>
        <v>4</v>
      </c>
      <c r="Y42" s="145">
        <v>3</v>
      </c>
      <c r="Z42" s="145"/>
      <c r="AA42" s="146">
        <f t="shared" si="16"/>
        <v>3</v>
      </c>
      <c r="AB42" s="140">
        <f t="shared" si="17"/>
        <v>6.52</v>
      </c>
      <c r="AC42" s="339">
        <f t="shared" si="9"/>
        <v>6.52</v>
      </c>
      <c r="AD42" s="50" t="str">
        <f t="shared" si="18"/>
        <v>TB.Khá</v>
      </c>
    </row>
    <row r="43" spans="1:30" s="51" customFormat="1" ht="19.5" customHeight="1">
      <c r="A43" s="52">
        <v>41</v>
      </c>
      <c r="B43" s="71" t="s">
        <v>192</v>
      </c>
      <c r="C43" s="72" t="s">
        <v>193</v>
      </c>
      <c r="D43" s="53" t="s">
        <v>303</v>
      </c>
      <c r="E43" s="53" t="s">
        <v>117</v>
      </c>
      <c r="F43" s="54" t="s">
        <v>27</v>
      </c>
      <c r="G43" s="152">
        <v>9</v>
      </c>
      <c r="H43" s="155"/>
      <c r="I43" s="143">
        <f t="shared" si="10"/>
        <v>9</v>
      </c>
      <c r="J43" s="154">
        <v>6</v>
      </c>
      <c r="K43" s="154"/>
      <c r="L43" s="143">
        <f t="shared" si="11"/>
        <v>6</v>
      </c>
      <c r="M43" s="154">
        <v>6</v>
      </c>
      <c r="N43" s="154"/>
      <c r="O43" s="143">
        <f t="shared" si="12"/>
        <v>6</v>
      </c>
      <c r="P43" s="154">
        <v>8</v>
      </c>
      <c r="Q43" s="154"/>
      <c r="R43" s="143">
        <f t="shared" si="13"/>
        <v>8</v>
      </c>
      <c r="S43" s="145">
        <v>6</v>
      </c>
      <c r="T43" s="145"/>
      <c r="U43" s="143">
        <f t="shared" si="14"/>
        <v>6</v>
      </c>
      <c r="V43" s="145">
        <v>5</v>
      </c>
      <c r="W43" s="145"/>
      <c r="X43" s="143">
        <f t="shared" si="15"/>
        <v>5</v>
      </c>
      <c r="Y43" s="145">
        <v>8</v>
      </c>
      <c r="Z43" s="145"/>
      <c r="AA43" s="146">
        <f t="shared" si="16"/>
        <v>8</v>
      </c>
      <c r="AB43" s="140">
        <f t="shared" si="17"/>
        <v>6.71</v>
      </c>
      <c r="AC43" s="339">
        <f t="shared" si="9"/>
        <v>6.71</v>
      </c>
      <c r="AD43" s="50" t="str">
        <f t="shared" si="18"/>
        <v>TB.Khá</v>
      </c>
    </row>
    <row r="44" spans="1:30" s="51" customFormat="1" ht="19.5" customHeight="1">
      <c r="A44" s="117">
        <v>42</v>
      </c>
      <c r="B44" s="71" t="s">
        <v>194</v>
      </c>
      <c r="C44" s="72" t="s">
        <v>66</v>
      </c>
      <c r="D44" s="53" t="s">
        <v>304</v>
      </c>
      <c r="E44" s="53" t="s">
        <v>195</v>
      </c>
      <c r="F44" s="54" t="s">
        <v>20</v>
      </c>
      <c r="G44" s="152">
        <v>9</v>
      </c>
      <c r="H44" s="153"/>
      <c r="I44" s="143">
        <f t="shared" si="10"/>
        <v>9</v>
      </c>
      <c r="J44" s="154">
        <v>4</v>
      </c>
      <c r="K44" s="154"/>
      <c r="L44" s="143">
        <f t="shared" si="11"/>
        <v>4</v>
      </c>
      <c r="M44" s="154">
        <v>7</v>
      </c>
      <c r="N44" s="154"/>
      <c r="O44" s="143">
        <f t="shared" si="12"/>
        <v>7</v>
      </c>
      <c r="P44" s="154">
        <v>8</v>
      </c>
      <c r="Q44" s="154"/>
      <c r="R44" s="143">
        <f t="shared" si="13"/>
        <v>8</v>
      </c>
      <c r="S44" s="145">
        <v>7</v>
      </c>
      <c r="T44" s="145"/>
      <c r="U44" s="143">
        <f t="shared" si="14"/>
        <v>7</v>
      </c>
      <c r="V44" s="145">
        <v>5</v>
      </c>
      <c r="W44" s="145"/>
      <c r="X44" s="143">
        <f t="shared" si="15"/>
        <v>5</v>
      </c>
      <c r="Y44" s="145">
        <v>8</v>
      </c>
      <c r="Z44" s="145"/>
      <c r="AA44" s="146">
        <f t="shared" si="16"/>
        <v>8</v>
      </c>
      <c r="AB44" s="140">
        <f t="shared" si="17"/>
        <v>6.81</v>
      </c>
      <c r="AC44" s="339">
        <f t="shared" si="9"/>
        <v>6.81</v>
      </c>
      <c r="AD44" s="50" t="str">
        <f t="shared" si="18"/>
        <v>TB.Khá</v>
      </c>
    </row>
    <row r="45" spans="1:30" s="51" customFormat="1" ht="19.5" customHeight="1">
      <c r="A45" s="117">
        <v>43</v>
      </c>
      <c r="B45" s="71" t="s">
        <v>198</v>
      </c>
      <c r="C45" s="72" t="s">
        <v>66</v>
      </c>
      <c r="D45" s="53" t="s">
        <v>306</v>
      </c>
      <c r="E45" s="53" t="s">
        <v>199</v>
      </c>
      <c r="F45" s="54" t="s">
        <v>53</v>
      </c>
      <c r="G45" s="152">
        <v>9</v>
      </c>
      <c r="H45" s="153"/>
      <c r="I45" s="143">
        <f t="shared" si="10"/>
        <v>9</v>
      </c>
      <c r="J45" s="154">
        <v>8</v>
      </c>
      <c r="K45" s="154"/>
      <c r="L45" s="143">
        <f t="shared" si="11"/>
        <v>8</v>
      </c>
      <c r="M45" s="154">
        <v>4</v>
      </c>
      <c r="N45" s="205">
        <v>7</v>
      </c>
      <c r="O45" s="143">
        <f t="shared" si="12"/>
        <v>7</v>
      </c>
      <c r="P45" s="154">
        <v>4</v>
      </c>
      <c r="Q45" s="205">
        <v>7</v>
      </c>
      <c r="R45" s="143">
        <f t="shared" si="13"/>
        <v>7</v>
      </c>
      <c r="S45" s="145">
        <v>6</v>
      </c>
      <c r="T45" s="145"/>
      <c r="U45" s="143">
        <f t="shared" si="14"/>
        <v>6</v>
      </c>
      <c r="V45" s="145">
        <v>5</v>
      </c>
      <c r="W45" s="145"/>
      <c r="X45" s="143">
        <f t="shared" si="15"/>
        <v>5</v>
      </c>
      <c r="Y45" s="145">
        <v>3</v>
      </c>
      <c r="Z45" s="145"/>
      <c r="AA45" s="146">
        <f t="shared" si="16"/>
        <v>3</v>
      </c>
      <c r="AB45" s="140">
        <f t="shared" si="17"/>
        <v>7.1</v>
      </c>
      <c r="AC45" s="339">
        <f t="shared" si="9"/>
        <v>7.1</v>
      </c>
      <c r="AD45" s="50" t="str">
        <f t="shared" si="18"/>
        <v>Khá</v>
      </c>
    </row>
    <row r="46" spans="1:30" s="51" customFormat="1" ht="19.5" customHeight="1">
      <c r="A46" s="52">
        <v>44</v>
      </c>
      <c r="B46" s="71" t="s">
        <v>59</v>
      </c>
      <c r="C46" s="72" t="s">
        <v>200</v>
      </c>
      <c r="D46" s="53" t="s">
        <v>307</v>
      </c>
      <c r="E46" s="53" t="s">
        <v>51</v>
      </c>
      <c r="F46" s="54" t="s">
        <v>53</v>
      </c>
      <c r="G46" s="584" t="s">
        <v>325</v>
      </c>
      <c r="H46" s="205"/>
      <c r="I46" s="554" t="str">
        <f t="shared" si="10"/>
        <v>M</v>
      </c>
      <c r="J46" s="154">
        <v>8</v>
      </c>
      <c r="K46" s="154"/>
      <c r="L46" s="143">
        <f t="shared" si="11"/>
        <v>8</v>
      </c>
      <c r="M46" s="154">
        <v>7</v>
      </c>
      <c r="N46" s="199"/>
      <c r="O46" s="143">
        <f t="shared" si="12"/>
        <v>7</v>
      </c>
      <c r="P46" s="154">
        <v>7</v>
      </c>
      <c r="Q46" s="199"/>
      <c r="R46" s="143">
        <f t="shared" si="13"/>
        <v>7</v>
      </c>
      <c r="S46" s="145">
        <v>8</v>
      </c>
      <c r="T46" s="145"/>
      <c r="U46" s="143">
        <f t="shared" si="14"/>
        <v>8</v>
      </c>
      <c r="V46" s="145">
        <v>8</v>
      </c>
      <c r="W46" s="145"/>
      <c r="X46" s="143">
        <f t="shared" si="15"/>
        <v>8</v>
      </c>
      <c r="Y46" s="145">
        <v>3</v>
      </c>
      <c r="Z46" s="145"/>
      <c r="AA46" s="146">
        <f t="shared" si="16"/>
        <v>3</v>
      </c>
      <c r="AB46" s="140">
        <f t="shared" si="17"/>
        <v>7.53</v>
      </c>
      <c r="AC46" s="339">
        <f t="shared" si="9"/>
        <v>7.53</v>
      </c>
      <c r="AD46" s="50" t="str">
        <f t="shared" si="18"/>
        <v>Khá</v>
      </c>
    </row>
    <row r="47" spans="1:30" s="51" customFormat="1" ht="19.5" customHeight="1">
      <c r="A47" s="117">
        <v>45</v>
      </c>
      <c r="B47" s="71" t="s">
        <v>43</v>
      </c>
      <c r="C47" s="72" t="s">
        <v>68</v>
      </c>
      <c r="D47" s="53" t="s">
        <v>308</v>
      </c>
      <c r="E47" s="53" t="s">
        <v>201</v>
      </c>
      <c r="F47" s="54" t="s">
        <v>45</v>
      </c>
      <c r="G47" s="152">
        <v>9</v>
      </c>
      <c r="H47" s="153"/>
      <c r="I47" s="143">
        <f t="shared" si="10"/>
        <v>9</v>
      </c>
      <c r="J47" s="153">
        <v>8</v>
      </c>
      <c r="K47" s="154"/>
      <c r="L47" s="143">
        <f t="shared" si="11"/>
        <v>8</v>
      </c>
      <c r="M47" s="154">
        <v>5</v>
      </c>
      <c r="N47" s="154"/>
      <c r="O47" s="143">
        <f t="shared" si="12"/>
        <v>5</v>
      </c>
      <c r="P47" s="154">
        <v>7</v>
      </c>
      <c r="Q47" s="154"/>
      <c r="R47" s="143">
        <f t="shared" si="13"/>
        <v>7</v>
      </c>
      <c r="S47" s="156">
        <v>5</v>
      </c>
      <c r="T47" s="145"/>
      <c r="U47" s="143">
        <f t="shared" si="14"/>
        <v>5</v>
      </c>
      <c r="V47" s="156">
        <v>3</v>
      </c>
      <c r="W47" s="553">
        <v>4</v>
      </c>
      <c r="X47" s="143">
        <f t="shared" si="15"/>
        <v>4</v>
      </c>
      <c r="Y47" s="156">
        <v>3</v>
      </c>
      <c r="Z47" s="145"/>
      <c r="AA47" s="146">
        <f t="shared" si="16"/>
        <v>3</v>
      </c>
      <c r="AB47" s="140">
        <f t="shared" si="17"/>
        <v>6.33</v>
      </c>
      <c r="AC47" s="339">
        <f t="shared" si="9"/>
        <v>6.33</v>
      </c>
      <c r="AD47" s="50" t="str">
        <f t="shared" si="18"/>
        <v>TB.Khá</v>
      </c>
    </row>
    <row r="48" spans="1:30" s="51" customFormat="1" ht="19.5" customHeight="1">
      <c r="A48" s="117">
        <v>46</v>
      </c>
      <c r="B48" s="71" t="s">
        <v>83</v>
      </c>
      <c r="C48" s="72" t="s">
        <v>205</v>
      </c>
      <c r="D48" s="53" t="s">
        <v>310</v>
      </c>
      <c r="E48" s="53" t="s">
        <v>206</v>
      </c>
      <c r="F48" s="54" t="s">
        <v>41</v>
      </c>
      <c r="G48" s="152">
        <v>8</v>
      </c>
      <c r="H48" s="153"/>
      <c r="I48" s="143">
        <f t="shared" si="10"/>
        <v>8</v>
      </c>
      <c r="J48" s="154">
        <v>7</v>
      </c>
      <c r="K48" s="154"/>
      <c r="L48" s="143">
        <f t="shared" si="11"/>
        <v>7</v>
      </c>
      <c r="M48" s="154">
        <v>5</v>
      </c>
      <c r="N48" s="154"/>
      <c r="O48" s="143">
        <f t="shared" si="12"/>
        <v>5</v>
      </c>
      <c r="P48" s="154">
        <v>6</v>
      </c>
      <c r="Q48" s="154"/>
      <c r="R48" s="143">
        <f t="shared" si="13"/>
        <v>6</v>
      </c>
      <c r="S48" s="145">
        <v>7</v>
      </c>
      <c r="T48" s="145"/>
      <c r="U48" s="143">
        <f t="shared" si="14"/>
        <v>7</v>
      </c>
      <c r="V48" s="145">
        <v>4</v>
      </c>
      <c r="W48" s="553">
        <v>5</v>
      </c>
      <c r="X48" s="143">
        <f t="shared" si="15"/>
        <v>5</v>
      </c>
      <c r="Y48" s="145">
        <v>3</v>
      </c>
      <c r="Z48" s="145"/>
      <c r="AA48" s="146">
        <f t="shared" si="16"/>
        <v>3</v>
      </c>
      <c r="AB48" s="140">
        <f t="shared" si="17"/>
        <v>6.29</v>
      </c>
      <c r="AC48" s="339">
        <f t="shared" si="9"/>
        <v>6.29</v>
      </c>
      <c r="AD48" s="50" t="str">
        <f t="shared" si="18"/>
        <v>TB.Khá</v>
      </c>
    </row>
    <row r="49" spans="1:30" s="51" customFormat="1" ht="19.5" customHeight="1">
      <c r="A49" s="52">
        <v>47</v>
      </c>
      <c r="B49" s="71" t="s">
        <v>83</v>
      </c>
      <c r="C49" s="72" t="s">
        <v>205</v>
      </c>
      <c r="D49" s="53" t="s">
        <v>311</v>
      </c>
      <c r="E49" s="53" t="s">
        <v>207</v>
      </c>
      <c r="F49" s="54" t="s">
        <v>53</v>
      </c>
      <c r="G49" s="152">
        <v>8</v>
      </c>
      <c r="H49" s="153"/>
      <c r="I49" s="143">
        <f t="shared" si="10"/>
        <v>8</v>
      </c>
      <c r="J49" s="154">
        <v>6</v>
      </c>
      <c r="K49" s="154"/>
      <c r="L49" s="143">
        <f t="shared" si="11"/>
        <v>6</v>
      </c>
      <c r="M49" s="154">
        <v>5</v>
      </c>
      <c r="N49" s="154"/>
      <c r="O49" s="143">
        <f t="shared" si="12"/>
        <v>5</v>
      </c>
      <c r="P49" s="154">
        <v>5</v>
      </c>
      <c r="Q49" s="154"/>
      <c r="R49" s="143">
        <f t="shared" si="13"/>
        <v>5</v>
      </c>
      <c r="S49" s="145">
        <v>6</v>
      </c>
      <c r="T49" s="145"/>
      <c r="U49" s="143">
        <f t="shared" si="14"/>
        <v>6</v>
      </c>
      <c r="V49" s="145">
        <v>3</v>
      </c>
      <c r="W49" s="553">
        <v>4</v>
      </c>
      <c r="X49" s="143">
        <f t="shared" si="15"/>
        <v>4</v>
      </c>
      <c r="Y49" s="145">
        <v>3</v>
      </c>
      <c r="Z49" s="145"/>
      <c r="AA49" s="146">
        <f t="shared" si="16"/>
        <v>3</v>
      </c>
      <c r="AB49" s="140">
        <f t="shared" si="17"/>
        <v>5.71</v>
      </c>
      <c r="AC49" s="339">
        <f t="shared" si="9"/>
        <v>5.71</v>
      </c>
      <c r="AD49" s="50" t="str">
        <f t="shared" si="18"/>
        <v>Trung Bình</v>
      </c>
    </row>
    <row r="50" spans="1:30" s="51" customFormat="1" ht="19.5" customHeight="1">
      <c r="A50" s="117">
        <v>48</v>
      </c>
      <c r="B50" s="71" t="s">
        <v>208</v>
      </c>
      <c r="C50" s="72" t="s">
        <v>209</v>
      </c>
      <c r="D50" s="53" t="s">
        <v>312</v>
      </c>
      <c r="E50" s="53" t="s">
        <v>210</v>
      </c>
      <c r="F50" s="54" t="s">
        <v>69</v>
      </c>
      <c r="G50" s="152">
        <v>9</v>
      </c>
      <c r="H50" s="153"/>
      <c r="I50" s="143">
        <f t="shared" si="10"/>
        <v>9</v>
      </c>
      <c r="J50" s="154">
        <v>7</v>
      </c>
      <c r="K50" s="154"/>
      <c r="L50" s="143">
        <f t="shared" si="11"/>
        <v>7</v>
      </c>
      <c r="M50" s="154">
        <v>7</v>
      </c>
      <c r="N50" s="154"/>
      <c r="O50" s="143">
        <f t="shared" si="12"/>
        <v>7</v>
      </c>
      <c r="P50" s="154">
        <v>7</v>
      </c>
      <c r="Q50" s="154"/>
      <c r="R50" s="143">
        <f t="shared" si="13"/>
        <v>7</v>
      </c>
      <c r="S50" s="145">
        <v>8</v>
      </c>
      <c r="T50" s="145"/>
      <c r="U50" s="143">
        <f t="shared" si="14"/>
        <v>8</v>
      </c>
      <c r="V50" s="145">
        <v>6</v>
      </c>
      <c r="W50" s="145"/>
      <c r="X50" s="143">
        <f t="shared" si="15"/>
        <v>6</v>
      </c>
      <c r="Y50" s="145">
        <v>4</v>
      </c>
      <c r="Z50" s="145"/>
      <c r="AA50" s="146">
        <f t="shared" si="16"/>
        <v>4</v>
      </c>
      <c r="AB50" s="140">
        <f t="shared" si="17"/>
        <v>7.38</v>
      </c>
      <c r="AC50" s="339">
        <f t="shared" si="9"/>
        <v>7.38</v>
      </c>
      <c r="AD50" s="50" t="str">
        <f t="shared" si="18"/>
        <v>Khá</v>
      </c>
    </row>
    <row r="51" spans="1:30" s="51" customFormat="1" ht="19.5" customHeight="1">
      <c r="A51" s="117">
        <v>49</v>
      </c>
      <c r="B51" s="71" t="s">
        <v>213</v>
      </c>
      <c r="C51" s="72" t="s">
        <v>214</v>
      </c>
      <c r="D51" s="53" t="s">
        <v>314</v>
      </c>
      <c r="E51" s="53" t="s">
        <v>215</v>
      </c>
      <c r="F51" s="54" t="s">
        <v>53</v>
      </c>
      <c r="G51" s="152">
        <v>9</v>
      </c>
      <c r="H51" s="153"/>
      <c r="I51" s="143">
        <f t="shared" si="10"/>
        <v>9</v>
      </c>
      <c r="J51" s="154">
        <v>6</v>
      </c>
      <c r="K51" s="154"/>
      <c r="L51" s="143">
        <f t="shared" si="11"/>
        <v>6</v>
      </c>
      <c r="M51" s="154">
        <v>4</v>
      </c>
      <c r="N51" s="205">
        <v>6</v>
      </c>
      <c r="O51" s="143">
        <f t="shared" si="12"/>
        <v>6</v>
      </c>
      <c r="P51" s="154">
        <v>7</v>
      </c>
      <c r="Q51" s="154"/>
      <c r="R51" s="143">
        <f t="shared" si="13"/>
        <v>7</v>
      </c>
      <c r="S51" s="145">
        <v>7</v>
      </c>
      <c r="T51" s="145"/>
      <c r="U51" s="143">
        <f t="shared" si="14"/>
        <v>7</v>
      </c>
      <c r="V51" s="145">
        <v>4</v>
      </c>
      <c r="W51" s="553">
        <v>4</v>
      </c>
      <c r="X51" s="143">
        <f t="shared" si="15"/>
        <v>4</v>
      </c>
      <c r="Y51" s="145">
        <v>3</v>
      </c>
      <c r="Z51" s="145"/>
      <c r="AA51" s="146">
        <f t="shared" si="16"/>
        <v>3</v>
      </c>
      <c r="AB51" s="140">
        <f t="shared" si="17"/>
        <v>6.57</v>
      </c>
      <c r="AC51" s="339">
        <f t="shared" si="9"/>
        <v>6.57</v>
      </c>
      <c r="AD51" s="50" t="str">
        <f t="shared" si="18"/>
        <v>TB.Khá</v>
      </c>
    </row>
    <row r="52" spans="1:30" s="51" customFormat="1" ht="19.5" customHeight="1">
      <c r="A52" s="52">
        <v>50</v>
      </c>
      <c r="B52" s="71" t="s">
        <v>216</v>
      </c>
      <c r="C52" s="72" t="s">
        <v>217</v>
      </c>
      <c r="D52" s="53" t="s">
        <v>315</v>
      </c>
      <c r="E52" s="53" t="s">
        <v>218</v>
      </c>
      <c r="F52" s="54" t="s">
        <v>42</v>
      </c>
      <c r="G52" s="152">
        <v>9</v>
      </c>
      <c r="H52" s="153"/>
      <c r="I52" s="143">
        <f t="shared" si="10"/>
        <v>9</v>
      </c>
      <c r="J52" s="153">
        <v>7</v>
      </c>
      <c r="K52" s="154"/>
      <c r="L52" s="143">
        <f t="shared" si="11"/>
        <v>7</v>
      </c>
      <c r="M52" s="154">
        <v>5</v>
      </c>
      <c r="N52" s="154"/>
      <c r="O52" s="143">
        <f t="shared" si="12"/>
        <v>5</v>
      </c>
      <c r="P52" s="154">
        <v>7</v>
      </c>
      <c r="Q52" s="154"/>
      <c r="R52" s="143">
        <f t="shared" si="13"/>
        <v>7</v>
      </c>
      <c r="S52" s="145">
        <v>7</v>
      </c>
      <c r="T52" s="145"/>
      <c r="U52" s="143">
        <f t="shared" si="14"/>
        <v>7</v>
      </c>
      <c r="V52" s="145">
        <v>6</v>
      </c>
      <c r="W52" s="145"/>
      <c r="X52" s="143">
        <f t="shared" si="15"/>
        <v>6</v>
      </c>
      <c r="Y52" s="145">
        <v>7</v>
      </c>
      <c r="Z52" s="145"/>
      <c r="AA52" s="146">
        <f t="shared" si="16"/>
        <v>7</v>
      </c>
      <c r="AB52" s="140">
        <f t="shared" si="17"/>
        <v>6.76</v>
      </c>
      <c r="AC52" s="339">
        <f t="shared" si="9"/>
        <v>6.76</v>
      </c>
      <c r="AD52" s="50" t="str">
        <f t="shared" si="18"/>
        <v>TB.Khá</v>
      </c>
    </row>
    <row r="53" spans="1:30" s="51" customFormat="1" ht="19.5" customHeight="1">
      <c r="A53" s="117">
        <v>51</v>
      </c>
      <c r="B53" s="71" t="s">
        <v>219</v>
      </c>
      <c r="C53" s="72" t="s">
        <v>220</v>
      </c>
      <c r="D53" s="53" t="s">
        <v>316</v>
      </c>
      <c r="E53" s="53" t="s">
        <v>221</v>
      </c>
      <c r="F53" s="54" t="s">
        <v>222</v>
      </c>
      <c r="G53" s="152">
        <v>8</v>
      </c>
      <c r="H53" s="153"/>
      <c r="I53" s="143">
        <f t="shared" si="10"/>
        <v>8</v>
      </c>
      <c r="J53" s="154">
        <v>7</v>
      </c>
      <c r="K53" s="154"/>
      <c r="L53" s="143">
        <f t="shared" si="11"/>
        <v>7</v>
      </c>
      <c r="M53" s="154">
        <v>4</v>
      </c>
      <c r="N53" s="205">
        <v>6</v>
      </c>
      <c r="O53" s="143">
        <f t="shared" si="12"/>
        <v>6</v>
      </c>
      <c r="P53" s="154">
        <v>4</v>
      </c>
      <c r="Q53" s="205">
        <v>7</v>
      </c>
      <c r="R53" s="143">
        <f t="shared" si="13"/>
        <v>7</v>
      </c>
      <c r="S53" s="145">
        <v>6</v>
      </c>
      <c r="T53" s="145"/>
      <c r="U53" s="143">
        <f t="shared" si="14"/>
        <v>6</v>
      </c>
      <c r="V53" s="145">
        <v>1</v>
      </c>
      <c r="W53" s="553">
        <v>4</v>
      </c>
      <c r="X53" s="143">
        <f t="shared" si="15"/>
        <v>4</v>
      </c>
      <c r="Y53" s="145">
        <v>1</v>
      </c>
      <c r="Z53" s="145"/>
      <c r="AA53" s="146">
        <f t="shared" si="16"/>
        <v>1</v>
      </c>
      <c r="AB53" s="140">
        <f t="shared" si="17"/>
        <v>6.38</v>
      </c>
      <c r="AC53" s="339">
        <f t="shared" si="9"/>
        <v>6.38</v>
      </c>
      <c r="AD53" s="50" t="str">
        <f t="shared" si="18"/>
        <v>TB.Khá</v>
      </c>
    </row>
    <row r="54" spans="1:30" s="51" customFormat="1" ht="19.5" customHeight="1">
      <c r="A54" s="117">
        <v>52</v>
      </c>
      <c r="B54" s="71" t="s">
        <v>225</v>
      </c>
      <c r="C54" s="72" t="s">
        <v>226</v>
      </c>
      <c r="D54" s="53" t="s">
        <v>318</v>
      </c>
      <c r="E54" s="53" t="s">
        <v>227</v>
      </c>
      <c r="F54" s="54" t="s">
        <v>4</v>
      </c>
      <c r="G54" s="152">
        <v>10</v>
      </c>
      <c r="H54" s="153"/>
      <c r="I54" s="143">
        <f t="shared" si="10"/>
        <v>10</v>
      </c>
      <c r="J54" s="154">
        <v>7</v>
      </c>
      <c r="K54" s="154"/>
      <c r="L54" s="143">
        <f t="shared" si="11"/>
        <v>7</v>
      </c>
      <c r="M54" s="205">
        <v>5</v>
      </c>
      <c r="N54" s="154"/>
      <c r="O54" s="143">
        <f t="shared" si="12"/>
        <v>5</v>
      </c>
      <c r="P54" s="154">
        <v>7</v>
      </c>
      <c r="Q54" s="154"/>
      <c r="R54" s="143">
        <f t="shared" si="13"/>
        <v>7</v>
      </c>
      <c r="S54" s="145">
        <v>5</v>
      </c>
      <c r="T54" s="145"/>
      <c r="U54" s="143">
        <f t="shared" si="14"/>
        <v>5</v>
      </c>
      <c r="V54" s="145">
        <v>5</v>
      </c>
      <c r="W54" s="145"/>
      <c r="X54" s="143">
        <f t="shared" si="15"/>
        <v>5</v>
      </c>
      <c r="Y54" s="145">
        <v>4</v>
      </c>
      <c r="Z54" s="145"/>
      <c r="AA54" s="146">
        <f t="shared" si="16"/>
        <v>4</v>
      </c>
      <c r="AB54" s="140">
        <f t="shared" si="17"/>
        <v>6.52</v>
      </c>
      <c r="AC54" s="339">
        <f t="shared" si="9"/>
        <v>6.52</v>
      </c>
      <c r="AD54" s="50" t="str">
        <f t="shared" si="18"/>
        <v>TB.Khá</v>
      </c>
    </row>
    <row r="55" spans="1:30" s="51" customFormat="1" ht="19.5" customHeight="1">
      <c r="A55" s="52">
        <v>53</v>
      </c>
      <c r="B55" s="71" t="s">
        <v>228</v>
      </c>
      <c r="C55" s="72" t="s">
        <v>73</v>
      </c>
      <c r="D55" s="53" t="s">
        <v>319</v>
      </c>
      <c r="E55" s="53" t="s">
        <v>229</v>
      </c>
      <c r="F55" s="54" t="s">
        <v>22</v>
      </c>
      <c r="G55" s="152">
        <v>8</v>
      </c>
      <c r="H55" s="153"/>
      <c r="I55" s="143">
        <f t="shared" si="10"/>
        <v>8</v>
      </c>
      <c r="J55" s="154">
        <v>7</v>
      </c>
      <c r="K55" s="154"/>
      <c r="L55" s="143">
        <f t="shared" si="11"/>
        <v>7</v>
      </c>
      <c r="M55" s="154">
        <v>6</v>
      </c>
      <c r="N55" s="154"/>
      <c r="O55" s="143">
        <f t="shared" si="12"/>
        <v>6</v>
      </c>
      <c r="P55" s="154">
        <v>7</v>
      </c>
      <c r="Q55" s="154"/>
      <c r="R55" s="143">
        <f t="shared" si="13"/>
        <v>7</v>
      </c>
      <c r="S55" s="145">
        <v>6</v>
      </c>
      <c r="T55" s="145"/>
      <c r="U55" s="143">
        <f t="shared" si="14"/>
        <v>6</v>
      </c>
      <c r="V55" s="145">
        <v>5</v>
      </c>
      <c r="W55" s="145"/>
      <c r="X55" s="143">
        <f t="shared" si="15"/>
        <v>5</v>
      </c>
      <c r="Y55" s="145">
        <v>7</v>
      </c>
      <c r="Z55" s="145"/>
      <c r="AA55" s="146">
        <f t="shared" si="16"/>
        <v>7</v>
      </c>
      <c r="AB55" s="140">
        <f t="shared" si="17"/>
        <v>6.52</v>
      </c>
      <c r="AC55" s="339">
        <f t="shared" si="9"/>
        <v>6.52</v>
      </c>
      <c r="AD55" s="50" t="str">
        <f t="shared" si="18"/>
        <v>TB.Khá</v>
      </c>
    </row>
    <row r="56" spans="1:30" s="51" customFormat="1" ht="19.5" customHeight="1">
      <c r="A56" s="117">
        <v>54</v>
      </c>
      <c r="B56" s="71" t="s">
        <v>230</v>
      </c>
      <c r="C56" s="72" t="s">
        <v>73</v>
      </c>
      <c r="D56" s="53" t="s">
        <v>320</v>
      </c>
      <c r="E56" s="53" t="s">
        <v>231</v>
      </c>
      <c r="F56" s="54" t="s">
        <v>53</v>
      </c>
      <c r="G56" s="152">
        <v>9</v>
      </c>
      <c r="H56" s="155"/>
      <c r="I56" s="143">
        <f t="shared" si="10"/>
        <v>9</v>
      </c>
      <c r="J56" s="154">
        <v>7</v>
      </c>
      <c r="K56" s="154"/>
      <c r="L56" s="143">
        <f t="shared" si="11"/>
        <v>7</v>
      </c>
      <c r="M56" s="154">
        <v>7</v>
      </c>
      <c r="N56" s="154"/>
      <c r="O56" s="143">
        <f t="shared" si="12"/>
        <v>7</v>
      </c>
      <c r="P56" s="154">
        <v>7</v>
      </c>
      <c r="Q56" s="154"/>
      <c r="R56" s="143">
        <f t="shared" si="13"/>
        <v>7</v>
      </c>
      <c r="S56" s="145">
        <v>8</v>
      </c>
      <c r="T56" s="145"/>
      <c r="U56" s="143">
        <f t="shared" si="14"/>
        <v>8</v>
      </c>
      <c r="V56" s="145">
        <v>4</v>
      </c>
      <c r="W56" s="553">
        <v>5</v>
      </c>
      <c r="X56" s="143">
        <f t="shared" si="15"/>
        <v>5</v>
      </c>
      <c r="Y56" s="145">
        <v>5</v>
      </c>
      <c r="Z56" s="145"/>
      <c r="AA56" s="146">
        <f t="shared" si="16"/>
        <v>5</v>
      </c>
      <c r="AB56" s="140">
        <f t="shared" si="17"/>
        <v>7.24</v>
      </c>
      <c r="AC56" s="339">
        <f t="shared" si="9"/>
        <v>7.24</v>
      </c>
      <c r="AD56" s="50" t="str">
        <f t="shared" si="18"/>
        <v>Khá</v>
      </c>
    </row>
    <row r="57" spans="1:30" s="51" customFormat="1" ht="19.5" customHeight="1">
      <c r="A57" s="117">
        <v>55</v>
      </c>
      <c r="B57" s="71" t="s">
        <v>234</v>
      </c>
      <c r="C57" s="72" t="s">
        <v>75</v>
      </c>
      <c r="D57" s="53" t="s">
        <v>322</v>
      </c>
      <c r="E57" s="53" t="s">
        <v>235</v>
      </c>
      <c r="F57" s="54" t="s">
        <v>236</v>
      </c>
      <c r="G57" s="152">
        <v>9</v>
      </c>
      <c r="H57" s="153"/>
      <c r="I57" s="143">
        <f t="shared" si="10"/>
        <v>9</v>
      </c>
      <c r="J57" s="154">
        <v>6</v>
      </c>
      <c r="K57" s="154"/>
      <c r="L57" s="143">
        <f t="shared" si="11"/>
        <v>6</v>
      </c>
      <c r="M57" s="154">
        <v>3</v>
      </c>
      <c r="N57" s="205">
        <v>6</v>
      </c>
      <c r="O57" s="143">
        <f t="shared" si="12"/>
        <v>6</v>
      </c>
      <c r="P57" s="154">
        <v>7</v>
      </c>
      <c r="Q57" s="154"/>
      <c r="R57" s="143">
        <f t="shared" si="13"/>
        <v>7</v>
      </c>
      <c r="S57" s="145">
        <v>7</v>
      </c>
      <c r="T57" s="145"/>
      <c r="U57" s="143">
        <f t="shared" si="14"/>
        <v>7</v>
      </c>
      <c r="V57" s="145">
        <v>4</v>
      </c>
      <c r="W57" s="553">
        <v>6</v>
      </c>
      <c r="X57" s="143">
        <f t="shared" si="15"/>
        <v>6</v>
      </c>
      <c r="Y57" s="145">
        <v>7</v>
      </c>
      <c r="Z57" s="145"/>
      <c r="AA57" s="146">
        <f t="shared" si="16"/>
        <v>7</v>
      </c>
      <c r="AB57" s="140">
        <f t="shared" si="17"/>
        <v>6.86</v>
      </c>
      <c r="AC57" s="339">
        <f aca="true" t="shared" si="19" ref="AC57:AC62">ROUND(SUMPRODUCT(G57:AA57,$G$2:$AA$2)/SUMIF($G57:$AA57,"&lt;&gt;M",$G$2:$AA$2),2)</f>
        <v>6.86</v>
      </c>
      <c r="AD57" s="50" t="str">
        <f t="shared" si="18"/>
        <v>TB.Khá</v>
      </c>
    </row>
    <row r="58" spans="1:30" s="51" customFormat="1" ht="19.5" customHeight="1">
      <c r="A58" s="52">
        <v>56</v>
      </c>
      <c r="B58" s="71" t="s">
        <v>237</v>
      </c>
      <c r="C58" s="72" t="s">
        <v>238</v>
      </c>
      <c r="D58" s="53" t="s">
        <v>323</v>
      </c>
      <c r="E58" s="53" t="s">
        <v>239</v>
      </c>
      <c r="F58" s="54" t="s">
        <v>53</v>
      </c>
      <c r="G58" s="152">
        <v>9</v>
      </c>
      <c r="H58" s="153"/>
      <c r="I58" s="143">
        <f t="shared" si="10"/>
        <v>9</v>
      </c>
      <c r="J58" s="154">
        <v>7</v>
      </c>
      <c r="K58" s="154"/>
      <c r="L58" s="143">
        <f t="shared" si="11"/>
        <v>7</v>
      </c>
      <c r="M58" s="154">
        <v>6</v>
      </c>
      <c r="N58" s="154"/>
      <c r="O58" s="143">
        <f t="shared" si="12"/>
        <v>6</v>
      </c>
      <c r="P58" s="154">
        <v>5</v>
      </c>
      <c r="Q58" s="154"/>
      <c r="R58" s="143">
        <f t="shared" si="13"/>
        <v>5</v>
      </c>
      <c r="S58" s="145">
        <v>5</v>
      </c>
      <c r="T58" s="145"/>
      <c r="U58" s="143">
        <f t="shared" si="14"/>
        <v>5</v>
      </c>
      <c r="V58" s="145">
        <v>9</v>
      </c>
      <c r="W58" s="145"/>
      <c r="X58" s="143">
        <f t="shared" si="15"/>
        <v>9</v>
      </c>
      <c r="Y58" s="145">
        <v>4</v>
      </c>
      <c r="Z58" s="145"/>
      <c r="AA58" s="146">
        <f t="shared" si="16"/>
        <v>4</v>
      </c>
      <c r="AB58" s="140">
        <f t="shared" si="17"/>
        <v>6.86</v>
      </c>
      <c r="AC58" s="339">
        <f t="shared" si="19"/>
        <v>6.86</v>
      </c>
      <c r="AD58" s="50" t="str">
        <f t="shared" si="18"/>
        <v>TB.Khá</v>
      </c>
    </row>
    <row r="59" spans="1:30" s="51" customFormat="1" ht="19.5" customHeight="1">
      <c r="A59" s="117">
        <v>57</v>
      </c>
      <c r="B59" s="71" t="s">
        <v>122</v>
      </c>
      <c r="C59" s="72" t="s">
        <v>240</v>
      </c>
      <c r="D59" s="412" t="s">
        <v>324</v>
      </c>
      <c r="E59" s="53" t="s">
        <v>74</v>
      </c>
      <c r="F59" s="54" t="s">
        <v>241</v>
      </c>
      <c r="G59" s="152">
        <v>9</v>
      </c>
      <c r="H59" s="153"/>
      <c r="I59" s="143">
        <f t="shared" si="10"/>
        <v>9</v>
      </c>
      <c r="J59" s="154">
        <v>6</v>
      </c>
      <c r="K59" s="154"/>
      <c r="L59" s="143">
        <f t="shared" si="11"/>
        <v>6</v>
      </c>
      <c r="M59" s="154">
        <v>6</v>
      </c>
      <c r="N59" s="154"/>
      <c r="O59" s="143">
        <f t="shared" si="12"/>
        <v>6</v>
      </c>
      <c r="P59" s="154">
        <v>8</v>
      </c>
      <c r="Q59" s="154"/>
      <c r="R59" s="143">
        <f t="shared" si="13"/>
        <v>8</v>
      </c>
      <c r="S59" s="145">
        <v>5</v>
      </c>
      <c r="T59" s="145"/>
      <c r="U59" s="143">
        <f t="shared" si="14"/>
        <v>5</v>
      </c>
      <c r="V59" s="145">
        <v>6</v>
      </c>
      <c r="W59" s="145"/>
      <c r="X59" s="143">
        <f t="shared" si="15"/>
        <v>6</v>
      </c>
      <c r="Y59" s="145">
        <v>6</v>
      </c>
      <c r="Z59" s="145"/>
      <c r="AA59" s="146">
        <f t="shared" si="16"/>
        <v>6</v>
      </c>
      <c r="AB59" s="140">
        <f t="shared" si="17"/>
        <v>6.71</v>
      </c>
      <c r="AC59" s="339">
        <f t="shared" si="19"/>
        <v>6.71</v>
      </c>
      <c r="AD59" s="50" t="str">
        <f t="shared" si="18"/>
        <v>TB.Khá</v>
      </c>
    </row>
    <row r="60" spans="1:30" s="51" customFormat="1" ht="19.5" customHeight="1">
      <c r="A60" s="117">
        <v>58</v>
      </c>
      <c r="B60" s="71" t="s">
        <v>242</v>
      </c>
      <c r="C60" s="72" t="s">
        <v>243</v>
      </c>
      <c r="D60" s="53">
        <v>409170006</v>
      </c>
      <c r="E60" s="486" t="s">
        <v>381</v>
      </c>
      <c r="F60" s="54" t="s">
        <v>189</v>
      </c>
      <c r="G60" s="152">
        <v>9</v>
      </c>
      <c r="H60" s="153"/>
      <c r="I60" s="143">
        <f t="shared" si="10"/>
        <v>9</v>
      </c>
      <c r="J60" s="154">
        <v>7</v>
      </c>
      <c r="K60" s="154"/>
      <c r="L60" s="143">
        <f t="shared" si="11"/>
        <v>7</v>
      </c>
      <c r="M60" s="154">
        <v>3</v>
      </c>
      <c r="N60" s="205">
        <v>6</v>
      </c>
      <c r="O60" s="143">
        <f t="shared" si="12"/>
        <v>6</v>
      </c>
      <c r="P60" s="154">
        <v>6</v>
      </c>
      <c r="Q60" s="154"/>
      <c r="R60" s="143">
        <f t="shared" si="13"/>
        <v>6</v>
      </c>
      <c r="S60" s="553">
        <v>5</v>
      </c>
      <c r="T60" s="145"/>
      <c r="U60" s="143">
        <f t="shared" si="14"/>
        <v>5</v>
      </c>
      <c r="V60" s="145">
        <v>5</v>
      </c>
      <c r="W60" s="145"/>
      <c r="X60" s="143">
        <f t="shared" si="15"/>
        <v>5</v>
      </c>
      <c r="Y60" s="145">
        <v>1</v>
      </c>
      <c r="Z60" s="145"/>
      <c r="AA60" s="146">
        <f t="shared" si="16"/>
        <v>1</v>
      </c>
      <c r="AB60" s="140">
        <f t="shared" si="17"/>
        <v>6.43</v>
      </c>
      <c r="AC60" s="339">
        <f t="shared" si="19"/>
        <v>6.43</v>
      </c>
      <c r="AD60" s="50" t="str">
        <f t="shared" si="18"/>
        <v>TB.Khá</v>
      </c>
    </row>
    <row r="61" spans="1:30" s="51" customFormat="1" ht="19.5" customHeight="1">
      <c r="A61" s="409">
        <v>59</v>
      </c>
      <c r="B61" s="410" t="s">
        <v>244</v>
      </c>
      <c r="C61" s="411" t="s">
        <v>245</v>
      </c>
      <c r="D61" s="412">
        <v>409170024</v>
      </c>
      <c r="E61" s="487" t="s">
        <v>382</v>
      </c>
      <c r="F61" s="413" t="s">
        <v>25</v>
      </c>
      <c r="G61" s="347">
        <v>8</v>
      </c>
      <c r="H61" s="348"/>
      <c r="I61" s="428">
        <f t="shared" si="10"/>
        <v>8</v>
      </c>
      <c r="J61" s="429">
        <v>7</v>
      </c>
      <c r="K61" s="429"/>
      <c r="L61" s="428">
        <f t="shared" si="11"/>
        <v>7</v>
      </c>
      <c r="M61" s="429">
        <v>3</v>
      </c>
      <c r="N61" s="429"/>
      <c r="O61" s="428">
        <f t="shared" si="12"/>
        <v>3</v>
      </c>
      <c r="P61" s="429">
        <v>0</v>
      </c>
      <c r="Q61" s="429"/>
      <c r="R61" s="428">
        <f t="shared" si="13"/>
        <v>0</v>
      </c>
      <c r="S61" s="430">
        <v>0</v>
      </c>
      <c r="T61" s="430"/>
      <c r="U61" s="428">
        <f t="shared" si="14"/>
        <v>0</v>
      </c>
      <c r="V61" s="430">
        <v>2</v>
      </c>
      <c r="W61" s="430"/>
      <c r="X61" s="428">
        <f t="shared" si="15"/>
        <v>2</v>
      </c>
      <c r="Y61" s="430">
        <v>1</v>
      </c>
      <c r="Z61" s="430"/>
      <c r="AA61" s="431">
        <f t="shared" si="16"/>
        <v>1</v>
      </c>
      <c r="AB61" s="432">
        <f t="shared" si="17"/>
        <v>3.52</v>
      </c>
      <c r="AC61" s="433">
        <f t="shared" si="19"/>
        <v>3.52</v>
      </c>
      <c r="AD61" s="404" t="str">
        <f t="shared" si="18"/>
        <v>Kém</v>
      </c>
    </row>
    <row r="62" spans="1:30" ht="18">
      <c r="A62" s="118">
        <v>60</v>
      </c>
      <c r="B62" s="423" t="s">
        <v>357</v>
      </c>
      <c r="C62" s="424" t="s">
        <v>358</v>
      </c>
      <c r="D62" s="187">
        <v>409170001</v>
      </c>
      <c r="E62" s="425" t="s">
        <v>383</v>
      </c>
      <c r="F62" s="485" t="s">
        <v>16</v>
      </c>
      <c r="G62" s="406">
        <v>0</v>
      </c>
      <c r="H62" s="406"/>
      <c r="I62" s="428">
        <f t="shared" si="10"/>
        <v>0</v>
      </c>
      <c r="J62" s="406">
        <v>7</v>
      </c>
      <c r="K62" s="406"/>
      <c r="L62" s="428">
        <f t="shared" si="11"/>
        <v>7</v>
      </c>
      <c r="M62" s="406">
        <v>6</v>
      </c>
      <c r="N62" s="406"/>
      <c r="O62" s="428">
        <f t="shared" si="12"/>
        <v>6</v>
      </c>
      <c r="P62" s="406">
        <v>7</v>
      </c>
      <c r="Q62" s="406"/>
      <c r="R62" s="428">
        <f t="shared" si="13"/>
        <v>7</v>
      </c>
      <c r="S62" s="406">
        <v>6</v>
      </c>
      <c r="T62" s="406"/>
      <c r="U62" s="428">
        <f t="shared" si="14"/>
        <v>6</v>
      </c>
      <c r="V62" s="406">
        <v>4</v>
      </c>
      <c r="W62" s="406">
        <v>5</v>
      </c>
      <c r="X62" s="428">
        <f t="shared" si="15"/>
        <v>5</v>
      </c>
      <c r="Y62" s="406">
        <v>5</v>
      </c>
      <c r="Z62" s="406"/>
      <c r="AA62" s="431">
        <f t="shared" si="16"/>
        <v>5</v>
      </c>
      <c r="AB62" s="432">
        <f t="shared" si="17"/>
        <v>5</v>
      </c>
      <c r="AC62" s="435">
        <f t="shared" si="19"/>
        <v>5</v>
      </c>
      <c r="AD62" s="404" t="str">
        <f t="shared" si="18"/>
        <v>Trung Bình</v>
      </c>
    </row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>
      <c r="A77" s="117">
        <v>7</v>
      </c>
    </row>
    <row r="78" ht="18">
      <c r="A78" s="52">
        <v>16</v>
      </c>
    </row>
    <row r="79" ht="18"/>
    <row r="80" ht="18"/>
    <row r="81" spans="1:30" s="51" customFormat="1" ht="19.5" customHeight="1">
      <c r="A81" s="41"/>
      <c r="B81" s="71" t="s">
        <v>90</v>
      </c>
      <c r="C81" s="72" t="s">
        <v>91</v>
      </c>
      <c r="D81" s="98" t="s">
        <v>262</v>
      </c>
      <c r="E81" s="53" t="s">
        <v>92</v>
      </c>
      <c r="F81" s="54" t="s">
        <v>3</v>
      </c>
      <c r="G81" s="141">
        <v>0</v>
      </c>
      <c r="H81" s="142"/>
      <c r="I81" s="143">
        <f>IF(H81="",G81,IF(G81&gt;=5,H81,MAX(G81,H81)))</f>
        <v>0</v>
      </c>
      <c r="J81" s="144">
        <v>0</v>
      </c>
      <c r="K81" s="144"/>
      <c r="L81" s="143">
        <f>IF(K81="",J81,IF(J81&gt;=5,K81,MAX(J81,K81)))</f>
        <v>0</v>
      </c>
      <c r="M81" s="144">
        <v>1</v>
      </c>
      <c r="N81" s="144"/>
      <c r="O81" s="143">
        <f>IF(N81="",M81,IF(M81&gt;=5,N81,MAX(M81,N81)))</f>
        <v>1</v>
      </c>
      <c r="P81" s="144">
        <v>0</v>
      </c>
      <c r="Q81" s="144"/>
      <c r="R81" s="143">
        <f>IF(Q81="",P81,IF(P81&gt;=5,Q81,MAX(P81,Q81)))</f>
        <v>0</v>
      </c>
      <c r="S81" s="145">
        <v>0</v>
      </c>
      <c r="T81" s="145"/>
      <c r="U81" s="143">
        <f>IF(T81="",S81,IF(S81&gt;=5,T81,MAX(S81,T81)))</f>
        <v>0</v>
      </c>
      <c r="V81" s="145">
        <v>0</v>
      </c>
      <c r="W81" s="145"/>
      <c r="X81" s="143">
        <f>IF(W81="",V81,IF(V81&gt;=5,W81,MAX(V81,W81)))</f>
        <v>0</v>
      </c>
      <c r="Y81" s="145">
        <v>0</v>
      </c>
      <c r="Z81" s="145"/>
      <c r="AA81" s="146">
        <f>IF(Z81="",Y81,IF(Y81&gt;=5,Z81,MAX(Y81,Z81)))</f>
        <v>0</v>
      </c>
      <c r="AB81" s="140">
        <f>IF(G81="M",ROUND(SUMPRODUCT(J81:AA81,$J$2:$AA$2)/SUM($J$2:$AA$2),2),ROUND(SUMPRODUCT(G81:AA81,$G$2:$AA$2)/SUM($G$2:$AA$2),2))</f>
        <v>0.24</v>
      </c>
      <c r="AC81" s="339">
        <f>ROUND(SUMPRODUCT(G81:AA81,$G$2:$AA$2)/SUMIF($G81:$AA81,"&lt;&gt;M",$G$2:$AA$2),2)</f>
        <v>0.24</v>
      </c>
      <c r="AD81" s="50" t="str">
        <f>IF(AB81&gt;=9,"Xuất Sắc",IF(AB81&gt;=8,"Giỏi",IF(AB81&gt;=7,"Khá",IF(AB81&gt;=6,"TB.Khá",IF(AB81&gt;=5,"Trung Bình",IF(AB81&gt;=4,"Yếu","Kém"))))))</f>
        <v>Kém</v>
      </c>
    </row>
    <row r="82" spans="1:30" s="51" customFormat="1" ht="19.5" customHeight="1">
      <c r="A82" s="41"/>
      <c r="B82" s="71" t="s">
        <v>113</v>
      </c>
      <c r="C82" s="72" t="s">
        <v>111</v>
      </c>
      <c r="D82" s="98" t="s">
        <v>271</v>
      </c>
      <c r="E82" s="53" t="s">
        <v>63</v>
      </c>
      <c r="F82" s="54" t="s">
        <v>53</v>
      </c>
      <c r="G82" s="141">
        <v>9</v>
      </c>
      <c r="H82" s="142"/>
      <c r="I82" s="143">
        <f>IF(H82="",G82,IF(G82&gt;=5,H82,MAX(G82,H82)))</f>
        <v>9</v>
      </c>
      <c r="J82" s="144">
        <v>7</v>
      </c>
      <c r="K82" s="144"/>
      <c r="L82" s="143">
        <f>IF(K82="",J82,IF(J82&gt;=5,K82,MAX(J82,K82)))</f>
        <v>7</v>
      </c>
      <c r="M82" s="144">
        <v>3</v>
      </c>
      <c r="N82" s="144"/>
      <c r="O82" s="143">
        <f>IF(N82="",M82,IF(M82&gt;=5,N82,MAX(M82,N82)))</f>
        <v>3</v>
      </c>
      <c r="P82" s="144">
        <v>0</v>
      </c>
      <c r="Q82" s="144"/>
      <c r="R82" s="143">
        <f>IF(Q82="",P82,IF(P82&gt;=5,Q82,MAX(P82,Q82)))</f>
        <v>0</v>
      </c>
      <c r="S82" s="145">
        <v>5</v>
      </c>
      <c r="T82" s="145"/>
      <c r="U82" s="143">
        <f>IF(T82="",S82,IF(S82&gt;=5,T82,MAX(S82,T82)))</f>
        <v>5</v>
      </c>
      <c r="V82" s="145">
        <v>2</v>
      </c>
      <c r="W82" s="553">
        <v>4</v>
      </c>
      <c r="X82" s="143">
        <f>IF(W82="",V82,IF(V82&gt;=5,W82,MAX(V82,W82)))</f>
        <v>4</v>
      </c>
      <c r="Y82" s="145">
        <v>3</v>
      </c>
      <c r="Z82" s="145"/>
      <c r="AA82" s="146">
        <f>IF(Z82="",Y82,IF(Y82&gt;=5,Z82,MAX(Y82,Z82)))</f>
        <v>3</v>
      </c>
      <c r="AB82" s="140">
        <f>IF(G82="M",ROUND(SUMPRODUCT(J82:AA82,$J$2:$AA$2)/SUM($J$2:$AA$2),2),ROUND(SUMPRODUCT(G82:AA82,$G$2:$AA$2)/SUM($G$2:$AA$2),2))</f>
        <v>4.71</v>
      </c>
      <c r="AC82" s="339">
        <f>ROUND(SUMPRODUCT(G82:AA82,$G$2:$AA$2)/SUMIF($G82:$AA82,"&lt;&gt;M",$G$2:$AA$2),2)</f>
        <v>4.71</v>
      </c>
      <c r="AD82" s="50" t="str">
        <f>IF(AB82&gt;=9,"Xuất Sắc",IF(AB82&gt;=8,"Giỏi",IF(AB82&gt;=7,"Khá",IF(AB82&gt;=6,"TB.Khá",IF(AB82&gt;=5,"Trung Bình",IF(AB82&gt;=4,"Yếu","Kém"))))))</f>
        <v>Yếu</v>
      </c>
    </row>
  </sheetData>
  <sheetProtection/>
  <mergeCells count="1">
    <mergeCell ref="A2:F2"/>
  </mergeCells>
  <printOptions/>
  <pageMargins left="0.2" right="0.16" top="0.33" bottom="0.27" header="0.17" footer="0.22"/>
  <pageSetup horizontalDpi="300" verticalDpi="300" orientation="landscape" paperSize="8" scale="75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82"/>
  <sheetViews>
    <sheetView zoomScale="115" zoomScaleNormal="115" workbookViewId="0" topLeftCell="A1">
      <pane xSplit="4" ySplit="2" topLeftCell="J4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55" sqref="K55"/>
    </sheetView>
  </sheetViews>
  <sheetFormatPr defaultColWidth="8.796875" defaultRowHeight="15"/>
  <cols>
    <col min="1" max="1" width="3.59765625" style="41" customWidth="1"/>
    <col min="2" max="2" width="17.5" style="75" customWidth="1"/>
    <col min="3" max="3" width="7.3984375" style="288" customWidth="1"/>
    <col min="4" max="4" width="11.09765625" style="75" customWidth="1"/>
    <col min="5" max="5" width="7.69921875" style="62" customWidth="1"/>
    <col min="6" max="6" width="12.8984375" style="63" customWidth="1"/>
    <col min="7" max="8" width="4.8984375" style="177" customWidth="1"/>
    <col min="9" max="9" width="4.8984375" style="163" customWidth="1"/>
    <col min="10" max="11" width="4.8984375" style="177" customWidth="1"/>
    <col min="12" max="12" width="4.8984375" style="163" customWidth="1"/>
    <col min="13" max="14" width="4.8984375" style="177" customWidth="1"/>
    <col min="15" max="15" width="4.8984375" style="163" customWidth="1"/>
    <col min="16" max="17" width="4.8984375" style="177" customWidth="1"/>
    <col min="18" max="18" width="4.8984375" style="163" customWidth="1"/>
    <col min="19" max="20" width="4.8984375" style="177" customWidth="1"/>
    <col min="21" max="21" width="4.8984375" style="163" customWidth="1"/>
    <col min="22" max="23" width="4.8984375" style="177" customWidth="1"/>
    <col min="24" max="27" width="4.8984375" style="163" customWidth="1"/>
    <col min="28" max="28" width="4.8984375" style="510" customWidth="1"/>
    <col min="29" max="30" width="4.8984375" style="163" customWidth="1"/>
    <col min="31" max="31" width="4.8984375" style="510" customWidth="1"/>
    <col min="32" max="33" width="4.8984375" style="163" customWidth="1"/>
    <col min="34" max="34" width="6.59765625" style="66" customWidth="1"/>
    <col min="35" max="35" width="10.59765625" style="64" customWidth="1"/>
    <col min="36" max="16384" width="9" style="41" customWidth="1"/>
  </cols>
  <sheetData>
    <row r="1" spans="1:35" ht="114" customHeight="1" thickTop="1">
      <c r="A1" s="110" t="s">
        <v>33</v>
      </c>
      <c r="B1" s="112" t="s">
        <v>35</v>
      </c>
      <c r="C1" s="492" t="s">
        <v>36</v>
      </c>
      <c r="D1" s="113" t="s">
        <v>384</v>
      </c>
      <c r="E1" s="111" t="s">
        <v>37</v>
      </c>
      <c r="F1" s="114" t="s">
        <v>38</v>
      </c>
      <c r="G1" s="115" t="s">
        <v>367</v>
      </c>
      <c r="H1" s="129" t="s">
        <v>368</v>
      </c>
      <c r="I1" s="129" t="s">
        <v>248</v>
      </c>
      <c r="J1" s="115" t="s">
        <v>369</v>
      </c>
      <c r="K1" s="116" t="s">
        <v>368</v>
      </c>
      <c r="L1" s="129" t="s">
        <v>248</v>
      </c>
      <c r="M1" s="115" t="s">
        <v>370</v>
      </c>
      <c r="N1" s="129" t="s">
        <v>368</v>
      </c>
      <c r="O1" s="129" t="s">
        <v>248</v>
      </c>
      <c r="P1" s="123" t="s">
        <v>371</v>
      </c>
      <c r="Q1" s="129" t="s">
        <v>368</v>
      </c>
      <c r="R1" s="129" t="s">
        <v>248</v>
      </c>
      <c r="S1" s="115" t="s">
        <v>372</v>
      </c>
      <c r="T1" s="129" t="s">
        <v>368</v>
      </c>
      <c r="U1" s="129" t="s">
        <v>248</v>
      </c>
      <c r="V1" s="115" t="s">
        <v>373</v>
      </c>
      <c r="W1" s="129" t="s">
        <v>368</v>
      </c>
      <c r="X1" s="129" t="s">
        <v>248</v>
      </c>
      <c r="Y1" s="115" t="s">
        <v>374</v>
      </c>
      <c r="Z1" s="129" t="s">
        <v>368</v>
      </c>
      <c r="AA1" s="129" t="s">
        <v>248</v>
      </c>
      <c r="AB1" s="123" t="s">
        <v>379</v>
      </c>
      <c r="AC1" s="129" t="s">
        <v>368</v>
      </c>
      <c r="AD1" s="129" t="s">
        <v>248</v>
      </c>
      <c r="AE1" s="123" t="s">
        <v>387</v>
      </c>
      <c r="AF1" s="129" t="s">
        <v>368</v>
      </c>
      <c r="AG1" s="129" t="s">
        <v>248</v>
      </c>
      <c r="AH1" s="115" t="s">
        <v>388</v>
      </c>
      <c r="AI1" s="129"/>
    </row>
    <row r="2" spans="1:35" ht="19.5" customHeight="1">
      <c r="A2" s="651" t="s">
        <v>39</v>
      </c>
      <c r="B2" s="652"/>
      <c r="C2" s="652"/>
      <c r="D2" s="652"/>
      <c r="E2" s="652"/>
      <c r="F2" s="652"/>
      <c r="G2" s="437"/>
      <c r="H2" s="437"/>
      <c r="I2" s="438">
        <v>4</v>
      </c>
      <c r="J2" s="437"/>
      <c r="K2" s="437"/>
      <c r="L2" s="438">
        <v>3</v>
      </c>
      <c r="M2" s="437"/>
      <c r="N2" s="437"/>
      <c r="O2" s="438">
        <v>3</v>
      </c>
      <c r="P2" s="437"/>
      <c r="Q2" s="437"/>
      <c r="R2" s="438">
        <v>4</v>
      </c>
      <c r="S2" s="437"/>
      <c r="T2" s="437"/>
      <c r="U2" s="438">
        <v>4</v>
      </c>
      <c r="V2" s="437"/>
      <c r="W2" s="437"/>
      <c r="X2" s="438">
        <v>3</v>
      </c>
      <c r="Y2" s="437"/>
      <c r="Z2" s="437"/>
      <c r="AA2" s="438">
        <v>3</v>
      </c>
      <c r="AB2" s="439"/>
      <c r="AC2" s="440"/>
      <c r="AD2" s="441">
        <v>1</v>
      </c>
      <c r="AE2" s="442"/>
      <c r="AF2" s="442"/>
      <c r="AG2" s="441">
        <v>0</v>
      </c>
      <c r="AH2" s="439"/>
      <c r="AI2" s="441">
        <v>1</v>
      </c>
    </row>
    <row r="3" spans="1:35" s="51" customFormat="1" ht="19.5" customHeight="1">
      <c r="A3" s="117">
        <v>1</v>
      </c>
      <c r="B3" s="119" t="s">
        <v>76</v>
      </c>
      <c r="C3" s="493" t="s">
        <v>40</v>
      </c>
      <c r="D3" s="436" t="s">
        <v>256</v>
      </c>
      <c r="E3" s="118" t="s">
        <v>71</v>
      </c>
      <c r="F3" s="121" t="s">
        <v>2</v>
      </c>
      <c r="G3" s="502">
        <v>7</v>
      </c>
      <c r="H3" s="135"/>
      <c r="I3" s="136">
        <f aca="true" t="shared" si="0" ref="I3:I34">IF(H3="",G3,IF(G3&gt;=5,H3,MAX(G3,H3)))</f>
        <v>7</v>
      </c>
      <c r="J3" s="135">
        <v>7</v>
      </c>
      <c r="K3" s="135"/>
      <c r="L3" s="136">
        <f aca="true" t="shared" si="1" ref="L3:L34">IF(K3="",J3,IF(J3&gt;=5,K3,MAX(J3,K3)))</f>
        <v>7</v>
      </c>
      <c r="M3" s="135">
        <v>6</v>
      </c>
      <c r="N3" s="135"/>
      <c r="O3" s="136">
        <f aca="true" t="shared" si="2" ref="O3:O34">IF(N3="",M3,IF(M3&gt;=5,N3,MAX(M3,N3)))</f>
        <v>6</v>
      </c>
      <c r="P3" s="135">
        <v>4</v>
      </c>
      <c r="Q3" s="135"/>
      <c r="R3" s="136">
        <f aca="true" t="shared" si="3" ref="R3:R34">IF(Q3="",P3,IF(P3&gt;=5,Q3,MAX(P3,Q3)))</f>
        <v>4</v>
      </c>
      <c r="S3" s="342">
        <v>5</v>
      </c>
      <c r="T3" s="342"/>
      <c r="U3" s="136">
        <f aca="true" t="shared" si="4" ref="U3:U34">IF(T3="",S3,IF(S3&gt;=5,T3,MAX(S3,T3)))</f>
        <v>5</v>
      </c>
      <c r="V3" s="342">
        <v>4</v>
      </c>
      <c r="W3" s="555">
        <v>5</v>
      </c>
      <c r="X3" s="136">
        <f aca="true" t="shared" si="5" ref="X3:X34">IF(W3="",V3,IF(V3&gt;=5,W3,MAX(V3,W3)))</f>
        <v>5</v>
      </c>
      <c r="Y3" s="136">
        <v>8</v>
      </c>
      <c r="Z3" s="136"/>
      <c r="AA3" s="136">
        <f aca="true" t="shared" si="6" ref="AA3:AA62">IF(Z3="",Y3,IF(Y3&gt;=5,Z3,MAX(Y3,Z3)))</f>
        <v>8</v>
      </c>
      <c r="AB3" s="507"/>
      <c r="AC3" s="136"/>
      <c r="AD3" s="136">
        <f aca="true" t="shared" si="7" ref="AD3:AD62">IF(AC3="",AB3,IF(AB3&gt;=5,AC3,MAX(AB3,AC3)))</f>
        <v>0</v>
      </c>
      <c r="AE3" s="507">
        <v>8</v>
      </c>
      <c r="AF3" s="136"/>
      <c r="AG3" s="136">
        <f aca="true" t="shared" si="8" ref="AG3:AG62">IF(AF3="",AE3,IF(AE3&gt;=5,AF3,MAX(AE3,AF3)))</f>
        <v>8</v>
      </c>
      <c r="AH3" s="140">
        <f>ROUND(SUMPRODUCT(G3:AG3,$G$2:$AG$2)/SUMIF($G3:$AG3,"&lt;&gt;M",$G$2:$AG$2),2)</f>
        <v>5.68</v>
      </c>
      <c r="AI3" s="50" t="str">
        <f aca="true" t="shared" si="9" ref="AI3:AI34">IF(AH3&gt;=9,"Xuất Sắc",IF(AH3&gt;=8,"Giỏi",IF(AH3&gt;=7,"Khá",IF(AH3&gt;=6,"TB.Khá",IF(AH3&gt;=5,"Trung Bình",IF(AH3&gt;=4,"Yếu","Kém"))))))</f>
        <v>Trung Bình</v>
      </c>
    </row>
    <row r="4" spans="1:35" s="51" customFormat="1" ht="19.5" customHeight="1">
      <c r="A4" s="52">
        <v>2</v>
      </c>
      <c r="B4" s="71" t="s">
        <v>77</v>
      </c>
      <c r="C4" s="494" t="s">
        <v>40</v>
      </c>
      <c r="D4" s="53" t="s">
        <v>257</v>
      </c>
      <c r="E4" s="53" t="s">
        <v>78</v>
      </c>
      <c r="F4" s="54" t="s">
        <v>79</v>
      </c>
      <c r="G4" s="503">
        <v>7</v>
      </c>
      <c r="H4" s="142"/>
      <c r="I4" s="143">
        <f t="shared" si="0"/>
        <v>7</v>
      </c>
      <c r="J4" s="142">
        <v>6</v>
      </c>
      <c r="K4" s="142"/>
      <c r="L4" s="143">
        <f t="shared" si="1"/>
        <v>6</v>
      </c>
      <c r="M4" s="142">
        <v>7</v>
      </c>
      <c r="N4" s="142"/>
      <c r="O4" s="143">
        <f t="shared" si="2"/>
        <v>7</v>
      </c>
      <c r="P4" s="142">
        <v>3</v>
      </c>
      <c r="Q4" s="142"/>
      <c r="R4" s="143">
        <f t="shared" si="3"/>
        <v>3</v>
      </c>
      <c r="S4" s="156">
        <v>8</v>
      </c>
      <c r="T4" s="156"/>
      <c r="U4" s="143">
        <f t="shared" si="4"/>
        <v>8</v>
      </c>
      <c r="V4" s="156">
        <v>5</v>
      </c>
      <c r="W4" s="156"/>
      <c r="X4" s="143">
        <f t="shared" si="5"/>
        <v>5</v>
      </c>
      <c r="Y4" s="143">
        <v>7</v>
      </c>
      <c r="Z4" s="143"/>
      <c r="AA4" s="136">
        <f t="shared" si="6"/>
        <v>7</v>
      </c>
      <c r="AB4" s="337"/>
      <c r="AC4" s="143"/>
      <c r="AD4" s="136">
        <f t="shared" si="7"/>
        <v>0</v>
      </c>
      <c r="AE4" s="337">
        <v>7</v>
      </c>
      <c r="AF4" s="143"/>
      <c r="AG4" s="136">
        <f t="shared" si="8"/>
        <v>7</v>
      </c>
      <c r="AH4" s="140">
        <f aca="true" t="shared" si="10" ref="AH4:AH62">ROUND(SUMPRODUCT(G4:AG4,$G$2:$AG$2)/SUMIF($G4:$AG4,"&lt;&gt;M",$G$2:$AG$2),2)</f>
        <v>5.88</v>
      </c>
      <c r="AI4" s="50" t="str">
        <f t="shared" si="9"/>
        <v>Trung Bình</v>
      </c>
    </row>
    <row r="5" spans="1:35" s="51" customFormat="1" ht="19.5" customHeight="1">
      <c r="A5" s="117">
        <v>3</v>
      </c>
      <c r="B5" s="71" t="s">
        <v>80</v>
      </c>
      <c r="C5" s="494" t="s">
        <v>81</v>
      </c>
      <c r="D5" s="53" t="s">
        <v>258</v>
      </c>
      <c r="E5" s="53" t="s">
        <v>57</v>
      </c>
      <c r="F5" s="54" t="s">
        <v>82</v>
      </c>
      <c r="G5" s="503">
        <v>7</v>
      </c>
      <c r="H5" s="142"/>
      <c r="I5" s="143">
        <f t="shared" si="0"/>
        <v>7</v>
      </c>
      <c r="J5" s="142">
        <v>4</v>
      </c>
      <c r="K5" s="204">
        <v>5</v>
      </c>
      <c r="L5" s="143">
        <f t="shared" si="1"/>
        <v>5</v>
      </c>
      <c r="M5" s="142">
        <v>6</v>
      </c>
      <c r="N5" s="142"/>
      <c r="O5" s="143">
        <f t="shared" si="2"/>
        <v>6</v>
      </c>
      <c r="P5" s="142">
        <v>3</v>
      </c>
      <c r="Q5" s="142"/>
      <c r="R5" s="143">
        <f t="shared" si="3"/>
        <v>3</v>
      </c>
      <c r="S5" s="156">
        <v>6</v>
      </c>
      <c r="T5" s="156"/>
      <c r="U5" s="143">
        <f t="shared" si="4"/>
        <v>6</v>
      </c>
      <c r="V5" s="156">
        <v>5</v>
      </c>
      <c r="W5" s="156"/>
      <c r="X5" s="143">
        <f t="shared" si="5"/>
        <v>5</v>
      </c>
      <c r="Y5" s="143">
        <v>4</v>
      </c>
      <c r="Z5" s="143"/>
      <c r="AA5" s="136">
        <f t="shared" si="6"/>
        <v>4</v>
      </c>
      <c r="AB5" s="337"/>
      <c r="AC5" s="143"/>
      <c r="AD5" s="136">
        <f t="shared" si="7"/>
        <v>0</v>
      </c>
      <c r="AE5" s="337">
        <v>6</v>
      </c>
      <c r="AF5" s="143"/>
      <c r="AG5" s="136">
        <f t="shared" si="8"/>
        <v>6</v>
      </c>
      <c r="AH5" s="140">
        <f t="shared" si="10"/>
        <v>4.96</v>
      </c>
      <c r="AI5" s="50" t="str">
        <f t="shared" si="9"/>
        <v>Yếu</v>
      </c>
    </row>
    <row r="6" spans="1:35" s="51" customFormat="1" ht="19.5" customHeight="1">
      <c r="A6" s="117">
        <v>4</v>
      </c>
      <c r="B6" s="71" t="s">
        <v>83</v>
      </c>
      <c r="C6" s="494" t="s">
        <v>81</v>
      </c>
      <c r="D6" s="53" t="s">
        <v>259</v>
      </c>
      <c r="E6" s="53" t="s">
        <v>55</v>
      </c>
      <c r="F6" s="54" t="s">
        <v>25</v>
      </c>
      <c r="G6" s="503">
        <v>5</v>
      </c>
      <c r="H6" s="142"/>
      <c r="I6" s="143">
        <f t="shared" si="0"/>
        <v>5</v>
      </c>
      <c r="J6" s="142">
        <v>5</v>
      </c>
      <c r="K6" s="142"/>
      <c r="L6" s="143">
        <f t="shared" si="1"/>
        <v>5</v>
      </c>
      <c r="M6" s="142">
        <v>5</v>
      </c>
      <c r="N6" s="142"/>
      <c r="O6" s="143">
        <f t="shared" si="2"/>
        <v>5</v>
      </c>
      <c r="P6" s="142">
        <v>3</v>
      </c>
      <c r="Q6" s="142"/>
      <c r="R6" s="143">
        <f t="shared" si="3"/>
        <v>3</v>
      </c>
      <c r="S6" s="156">
        <v>4</v>
      </c>
      <c r="T6" s="553">
        <v>6</v>
      </c>
      <c r="U6" s="143">
        <f t="shared" si="4"/>
        <v>6</v>
      </c>
      <c r="V6" s="156">
        <v>6</v>
      </c>
      <c r="W6" s="156"/>
      <c r="X6" s="143">
        <f t="shared" si="5"/>
        <v>6</v>
      </c>
      <c r="Y6" s="143">
        <v>6</v>
      </c>
      <c r="Z6" s="143"/>
      <c r="AA6" s="136">
        <f t="shared" si="6"/>
        <v>6</v>
      </c>
      <c r="AB6" s="337"/>
      <c r="AC6" s="143"/>
      <c r="AD6" s="136">
        <f t="shared" si="7"/>
        <v>0</v>
      </c>
      <c r="AE6" s="337">
        <v>7</v>
      </c>
      <c r="AF6" s="143"/>
      <c r="AG6" s="136">
        <f t="shared" si="8"/>
        <v>7</v>
      </c>
      <c r="AH6" s="140">
        <f t="shared" si="10"/>
        <v>4.88</v>
      </c>
      <c r="AI6" s="50" t="str">
        <f t="shared" si="9"/>
        <v>Yếu</v>
      </c>
    </row>
    <row r="7" spans="1:35" s="51" customFormat="1" ht="19.5" customHeight="1">
      <c r="A7" s="52">
        <v>5</v>
      </c>
      <c r="B7" s="71" t="s">
        <v>84</v>
      </c>
      <c r="C7" s="494" t="s">
        <v>44</v>
      </c>
      <c r="D7" s="53" t="s">
        <v>260</v>
      </c>
      <c r="E7" s="53" t="s">
        <v>85</v>
      </c>
      <c r="F7" s="54" t="s">
        <v>86</v>
      </c>
      <c r="G7" s="503">
        <v>6</v>
      </c>
      <c r="H7" s="142"/>
      <c r="I7" s="143">
        <f t="shared" si="0"/>
        <v>6</v>
      </c>
      <c r="J7" s="142">
        <v>8</v>
      </c>
      <c r="K7" s="142"/>
      <c r="L7" s="143">
        <f t="shared" si="1"/>
        <v>8</v>
      </c>
      <c r="M7" s="142">
        <v>6</v>
      </c>
      <c r="N7" s="142"/>
      <c r="O7" s="143">
        <f t="shared" si="2"/>
        <v>6</v>
      </c>
      <c r="P7" s="142">
        <v>7</v>
      </c>
      <c r="Q7" s="142"/>
      <c r="R7" s="143">
        <f t="shared" si="3"/>
        <v>7</v>
      </c>
      <c r="S7" s="156">
        <v>3</v>
      </c>
      <c r="T7" s="553">
        <v>6</v>
      </c>
      <c r="U7" s="143">
        <f t="shared" si="4"/>
        <v>6</v>
      </c>
      <c r="V7" s="156">
        <v>4</v>
      </c>
      <c r="W7" s="553">
        <v>5</v>
      </c>
      <c r="X7" s="143">
        <f t="shared" si="5"/>
        <v>5</v>
      </c>
      <c r="Y7" s="143">
        <v>3</v>
      </c>
      <c r="Z7" s="143"/>
      <c r="AA7" s="136">
        <f t="shared" si="6"/>
        <v>3</v>
      </c>
      <c r="AB7" s="337"/>
      <c r="AC7" s="143"/>
      <c r="AD7" s="136">
        <f t="shared" si="7"/>
        <v>0</v>
      </c>
      <c r="AE7" s="337">
        <v>6</v>
      </c>
      <c r="AF7" s="143"/>
      <c r="AG7" s="136">
        <f t="shared" si="8"/>
        <v>6</v>
      </c>
      <c r="AH7" s="140">
        <f t="shared" si="10"/>
        <v>5.68</v>
      </c>
      <c r="AI7" s="50" t="str">
        <f t="shared" si="9"/>
        <v>Trung Bình</v>
      </c>
    </row>
    <row r="8" spans="1:35" s="51" customFormat="1" ht="19.5" customHeight="1">
      <c r="A8" s="117">
        <v>6</v>
      </c>
      <c r="B8" s="71" t="s">
        <v>87</v>
      </c>
      <c r="C8" s="494" t="s">
        <v>88</v>
      </c>
      <c r="D8" s="53" t="s">
        <v>261</v>
      </c>
      <c r="E8" s="53" t="s">
        <v>61</v>
      </c>
      <c r="F8" s="54" t="s">
        <v>89</v>
      </c>
      <c r="G8" s="503">
        <v>5</v>
      </c>
      <c r="H8" s="142"/>
      <c r="I8" s="143">
        <f t="shared" si="0"/>
        <v>5</v>
      </c>
      <c r="J8" s="142">
        <v>5</v>
      </c>
      <c r="K8" s="142"/>
      <c r="L8" s="143">
        <f t="shared" si="1"/>
        <v>5</v>
      </c>
      <c r="M8" s="142">
        <v>8</v>
      </c>
      <c r="N8" s="142"/>
      <c r="O8" s="143">
        <f t="shared" si="2"/>
        <v>8</v>
      </c>
      <c r="P8" s="142">
        <v>3</v>
      </c>
      <c r="Q8" s="204">
        <v>5</v>
      </c>
      <c r="R8" s="143">
        <f t="shared" si="3"/>
        <v>5</v>
      </c>
      <c r="S8" s="156">
        <v>8</v>
      </c>
      <c r="T8" s="156"/>
      <c r="U8" s="143">
        <f t="shared" si="4"/>
        <v>8</v>
      </c>
      <c r="V8" s="156">
        <v>4</v>
      </c>
      <c r="W8" s="553">
        <v>7</v>
      </c>
      <c r="X8" s="143">
        <f t="shared" si="5"/>
        <v>7</v>
      </c>
      <c r="Y8" s="143">
        <v>4</v>
      </c>
      <c r="Z8" s="554">
        <v>8</v>
      </c>
      <c r="AA8" s="136">
        <f t="shared" si="6"/>
        <v>8</v>
      </c>
      <c r="AB8" s="337"/>
      <c r="AC8" s="143"/>
      <c r="AD8" s="136">
        <f t="shared" si="7"/>
        <v>0</v>
      </c>
      <c r="AE8" s="337">
        <v>8</v>
      </c>
      <c r="AF8" s="143"/>
      <c r="AG8" s="136">
        <f t="shared" si="8"/>
        <v>8</v>
      </c>
      <c r="AH8" s="140">
        <f t="shared" si="10"/>
        <v>6.24</v>
      </c>
      <c r="AI8" s="50" t="str">
        <f t="shared" si="9"/>
        <v>TB.Khá</v>
      </c>
    </row>
    <row r="9" spans="1:35" s="51" customFormat="1" ht="19.5" customHeight="1">
      <c r="A9" s="117">
        <v>7</v>
      </c>
      <c r="B9" s="71" t="s">
        <v>93</v>
      </c>
      <c r="C9" s="494" t="s">
        <v>94</v>
      </c>
      <c r="D9" s="53" t="s">
        <v>263</v>
      </c>
      <c r="E9" s="53" t="s">
        <v>95</v>
      </c>
      <c r="F9" s="54" t="s">
        <v>3</v>
      </c>
      <c r="G9" s="503">
        <v>7</v>
      </c>
      <c r="H9" s="142"/>
      <c r="I9" s="143">
        <f t="shared" si="0"/>
        <v>7</v>
      </c>
      <c r="J9" s="142">
        <v>5</v>
      </c>
      <c r="K9" s="142"/>
      <c r="L9" s="143">
        <f t="shared" si="1"/>
        <v>5</v>
      </c>
      <c r="M9" s="142">
        <v>8</v>
      </c>
      <c r="N9" s="142"/>
      <c r="O9" s="143">
        <f t="shared" si="2"/>
        <v>8</v>
      </c>
      <c r="P9" s="142">
        <v>9</v>
      </c>
      <c r="Q9" s="142"/>
      <c r="R9" s="143">
        <f t="shared" si="3"/>
        <v>9</v>
      </c>
      <c r="S9" s="156">
        <v>9</v>
      </c>
      <c r="T9" s="156"/>
      <c r="U9" s="143">
        <f t="shared" si="4"/>
        <v>9</v>
      </c>
      <c r="V9" s="156">
        <v>7</v>
      </c>
      <c r="W9" s="156"/>
      <c r="X9" s="143">
        <f t="shared" si="5"/>
        <v>7</v>
      </c>
      <c r="Y9" s="143">
        <v>7</v>
      </c>
      <c r="Z9" s="143"/>
      <c r="AA9" s="136">
        <f t="shared" si="6"/>
        <v>7</v>
      </c>
      <c r="AB9" s="337"/>
      <c r="AC9" s="143"/>
      <c r="AD9" s="136">
        <f t="shared" si="7"/>
        <v>0</v>
      </c>
      <c r="AE9" s="337">
        <v>6</v>
      </c>
      <c r="AF9" s="143"/>
      <c r="AG9" s="136">
        <f t="shared" si="8"/>
        <v>6</v>
      </c>
      <c r="AH9" s="140">
        <f t="shared" si="10"/>
        <v>7.24</v>
      </c>
      <c r="AI9" s="50" t="str">
        <f t="shared" si="9"/>
        <v>Khá</v>
      </c>
    </row>
    <row r="10" spans="1:35" s="51" customFormat="1" ht="19.5" customHeight="1">
      <c r="A10" s="52">
        <v>8</v>
      </c>
      <c r="B10" s="71" t="s">
        <v>96</v>
      </c>
      <c r="C10" s="494" t="s">
        <v>97</v>
      </c>
      <c r="D10" s="53" t="s">
        <v>264</v>
      </c>
      <c r="E10" s="53" t="s">
        <v>98</v>
      </c>
      <c r="F10" s="54" t="s">
        <v>99</v>
      </c>
      <c r="G10" s="503">
        <v>7</v>
      </c>
      <c r="H10" s="142"/>
      <c r="I10" s="143">
        <f t="shared" si="0"/>
        <v>7</v>
      </c>
      <c r="J10" s="142">
        <v>7</v>
      </c>
      <c r="K10" s="142"/>
      <c r="L10" s="143">
        <f t="shared" si="1"/>
        <v>7</v>
      </c>
      <c r="M10" s="142">
        <v>6</v>
      </c>
      <c r="N10" s="142"/>
      <c r="O10" s="143">
        <f t="shared" si="2"/>
        <v>6</v>
      </c>
      <c r="P10" s="142">
        <v>2</v>
      </c>
      <c r="Q10" s="142"/>
      <c r="R10" s="143">
        <f t="shared" si="3"/>
        <v>2</v>
      </c>
      <c r="S10" s="156">
        <v>4</v>
      </c>
      <c r="T10" s="553">
        <v>6</v>
      </c>
      <c r="U10" s="143">
        <f t="shared" si="4"/>
        <v>6</v>
      </c>
      <c r="V10" s="156">
        <v>6</v>
      </c>
      <c r="W10" s="156"/>
      <c r="X10" s="143">
        <f t="shared" si="5"/>
        <v>6</v>
      </c>
      <c r="Y10" s="143">
        <v>6</v>
      </c>
      <c r="Z10" s="143"/>
      <c r="AA10" s="136">
        <f t="shared" si="6"/>
        <v>6</v>
      </c>
      <c r="AB10" s="337"/>
      <c r="AC10" s="143"/>
      <c r="AD10" s="136">
        <f t="shared" si="7"/>
        <v>0</v>
      </c>
      <c r="AE10" s="337">
        <v>6</v>
      </c>
      <c r="AF10" s="143"/>
      <c r="AG10" s="136">
        <f t="shared" si="8"/>
        <v>6</v>
      </c>
      <c r="AH10" s="140">
        <f t="shared" si="10"/>
        <v>5.4</v>
      </c>
      <c r="AI10" s="50" t="str">
        <f t="shared" si="9"/>
        <v>Trung Bình</v>
      </c>
    </row>
    <row r="11" spans="1:35" s="341" customFormat="1" ht="19.5" customHeight="1">
      <c r="A11" s="117">
        <v>9</v>
      </c>
      <c r="B11" s="335" t="s">
        <v>83</v>
      </c>
      <c r="C11" s="495" t="s">
        <v>100</v>
      </c>
      <c r="D11" s="334" t="s">
        <v>265</v>
      </c>
      <c r="E11" s="334" t="s">
        <v>101</v>
      </c>
      <c r="F11" s="336" t="s">
        <v>86</v>
      </c>
      <c r="G11" s="503">
        <v>0</v>
      </c>
      <c r="H11" s="142"/>
      <c r="I11" s="337">
        <f t="shared" si="0"/>
        <v>0</v>
      </c>
      <c r="J11" s="142">
        <v>0</v>
      </c>
      <c r="K11" s="142"/>
      <c r="L11" s="337">
        <f t="shared" si="1"/>
        <v>0</v>
      </c>
      <c r="M11" s="142">
        <v>0</v>
      </c>
      <c r="N11" s="142"/>
      <c r="O11" s="337">
        <f t="shared" si="2"/>
        <v>0</v>
      </c>
      <c r="P11" s="142">
        <v>0</v>
      </c>
      <c r="Q11" s="142"/>
      <c r="R11" s="337">
        <f t="shared" si="3"/>
        <v>0</v>
      </c>
      <c r="S11" s="156">
        <v>0</v>
      </c>
      <c r="T11" s="156"/>
      <c r="U11" s="337">
        <f t="shared" si="4"/>
        <v>0</v>
      </c>
      <c r="V11" s="156">
        <v>0</v>
      </c>
      <c r="W11" s="156"/>
      <c r="X11" s="337">
        <f t="shared" si="5"/>
        <v>0</v>
      </c>
      <c r="Y11" s="337">
        <v>0</v>
      </c>
      <c r="Z11" s="337"/>
      <c r="AA11" s="136">
        <f t="shared" si="6"/>
        <v>0</v>
      </c>
      <c r="AB11" s="337"/>
      <c r="AC11" s="337"/>
      <c r="AD11" s="136">
        <f t="shared" si="7"/>
        <v>0</v>
      </c>
      <c r="AE11" s="337">
        <v>0</v>
      </c>
      <c r="AF11" s="337"/>
      <c r="AG11" s="136">
        <f t="shared" si="8"/>
        <v>0</v>
      </c>
      <c r="AH11" s="140">
        <f t="shared" si="10"/>
        <v>0</v>
      </c>
      <c r="AI11" s="340" t="str">
        <f t="shared" si="9"/>
        <v>Kém</v>
      </c>
    </row>
    <row r="12" spans="1:35" s="51" customFormat="1" ht="19.5" customHeight="1">
      <c r="A12" s="117">
        <v>10</v>
      </c>
      <c r="B12" s="71" t="s">
        <v>102</v>
      </c>
      <c r="C12" s="494" t="s">
        <v>100</v>
      </c>
      <c r="D12" s="53" t="s">
        <v>266</v>
      </c>
      <c r="E12" s="53" t="s">
        <v>103</v>
      </c>
      <c r="F12" s="54" t="s">
        <v>53</v>
      </c>
      <c r="G12" s="503">
        <v>6</v>
      </c>
      <c r="H12" s="142"/>
      <c r="I12" s="143">
        <f t="shared" si="0"/>
        <v>6</v>
      </c>
      <c r="J12" s="142">
        <v>3</v>
      </c>
      <c r="K12" s="204">
        <v>5</v>
      </c>
      <c r="L12" s="143">
        <f t="shared" si="1"/>
        <v>5</v>
      </c>
      <c r="M12" s="142">
        <v>6</v>
      </c>
      <c r="N12" s="142"/>
      <c r="O12" s="143">
        <f t="shared" si="2"/>
        <v>6</v>
      </c>
      <c r="P12" s="142">
        <v>1</v>
      </c>
      <c r="Q12" s="142"/>
      <c r="R12" s="143">
        <f t="shared" si="3"/>
        <v>1</v>
      </c>
      <c r="S12" s="156">
        <v>6</v>
      </c>
      <c r="T12" s="156"/>
      <c r="U12" s="143">
        <f t="shared" si="4"/>
        <v>6</v>
      </c>
      <c r="V12" s="156">
        <v>3</v>
      </c>
      <c r="W12" s="156"/>
      <c r="X12" s="143">
        <f t="shared" si="5"/>
        <v>3</v>
      </c>
      <c r="Y12" s="143">
        <v>3</v>
      </c>
      <c r="Z12" s="554">
        <v>5</v>
      </c>
      <c r="AA12" s="136">
        <f t="shared" si="6"/>
        <v>5</v>
      </c>
      <c r="AB12" s="337"/>
      <c r="AC12" s="143"/>
      <c r="AD12" s="136">
        <f t="shared" si="7"/>
        <v>0</v>
      </c>
      <c r="AE12" s="337">
        <v>7</v>
      </c>
      <c r="AF12" s="143"/>
      <c r="AG12" s="136">
        <f t="shared" si="8"/>
        <v>7</v>
      </c>
      <c r="AH12" s="140">
        <f t="shared" si="10"/>
        <v>4.36</v>
      </c>
      <c r="AI12" s="50" t="str">
        <f t="shared" si="9"/>
        <v>Yếu</v>
      </c>
    </row>
    <row r="13" spans="1:35" s="51" customFormat="1" ht="19.5" customHeight="1">
      <c r="A13" s="52">
        <v>11</v>
      </c>
      <c r="B13" s="71" t="s">
        <v>104</v>
      </c>
      <c r="C13" s="494" t="s">
        <v>105</v>
      </c>
      <c r="D13" s="53" t="s">
        <v>267</v>
      </c>
      <c r="E13" s="53" t="s">
        <v>106</v>
      </c>
      <c r="F13" s="54" t="s">
        <v>41</v>
      </c>
      <c r="G13" s="503">
        <v>6</v>
      </c>
      <c r="H13" s="142"/>
      <c r="I13" s="143">
        <f t="shared" si="0"/>
        <v>6</v>
      </c>
      <c r="J13" s="142">
        <v>7</v>
      </c>
      <c r="K13" s="142"/>
      <c r="L13" s="143">
        <f t="shared" si="1"/>
        <v>7</v>
      </c>
      <c r="M13" s="142">
        <v>8</v>
      </c>
      <c r="N13" s="142"/>
      <c r="O13" s="143">
        <f t="shared" si="2"/>
        <v>8</v>
      </c>
      <c r="P13" s="142">
        <v>4</v>
      </c>
      <c r="Q13" s="142"/>
      <c r="R13" s="143">
        <f t="shared" si="3"/>
        <v>4</v>
      </c>
      <c r="S13" s="156">
        <v>4</v>
      </c>
      <c r="T13" s="553">
        <v>7</v>
      </c>
      <c r="U13" s="143">
        <f t="shared" si="4"/>
        <v>7</v>
      </c>
      <c r="V13" s="156">
        <v>5</v>
      </c>
      <c r="W13" s="156"/>
      <c r="X13" s="143">
        <f t="shared" si="5"/>
        <v>5</v>
      </c>
      <c r="Y13" s="143">
        <v>4</v>
      </c>
      <c r="Z13" s="554">
        <v>7</v>
      </c>
      <c r="AA13" s="136">
        <f t="shared" si="6"/>
        <v>7</v>
      </c>
      <c r="AB13" s="337"/>
      <c r="AC13" s="143"/>
      <c r="AD13" s="136">
        <f t="shared" si="7"/>
        <v>0</v>
      </c>
      <c r="AE13" s="337">
        <v>6</v>
      </c>
      <c r="AF13" s="143"/>
      <c r="AG13" s="136">
        <f t="shared" si="8"/>
        <v>6</v>
      </c>
      <c r="AH13" s="140">
        <f t="shared" si="10"/>
        <v>5.96</v>
      </c>
      <c r="AI13" s="50" t="str">
        <f t="shared" si="9"/>
        <v>Trung Bình</v>
      </c>
    </row>
    <row r="14" spans="1:35" s="51" customFormat="1" ht="19.5" customHeight="1">
      <c r="A14" s="117">
        <v>12</v>
      </c>
      <c r="B14" s="71" t="s">
        <v>107</v>
      </c>
      <c r="C14" s="494" t="s">
        <v>46</v>
      </c>
      <c r="D14" s="53" t="s">
        <v>268</v>
      </c>
      <c r="E14" s="53" t="s">
        <v>108</v>
      </c>
      <c r="F14" s="54" t="s">
        <v>21</v>
      </c>
      <c r="G14" s="503">
        <v>7</v>
      </c>
      <c r="H14" s="142"/>
      <c r="I14" s="143">
        <f t="shared" si="0"/>
        <v>7</v>
      </c>
      <c r="J14" s="142">
        <v>6</v>
      </c>
      <c r="K14" s="142"/>
      <c r="L14" s="143">
        <f t="shared" si="1"/>
        <v>6</v>
      </c>
      <c r="M14" s="142">
        <v>7</v>
      </c>
      <c r="N14" s="142"/>
      <c r="O14" s="143">
        <f t="shared" si="2"/>
        <v>7</v>
      </c>
      <c r="P14" s="142">
        <v>7</v>
      </c>
      <c r="Q14" s="142"/>
      <c r="R14" s="143">
        <f t="shared" si="3"/>
        <v>7</v>
      </c>
      <c r="S14" s="156">
        <v>4</v>
      </c>
      <c r="T14" s="553">
        <v>7</v>
      </c>
      <c r="U14" s="143">
        <f t="shared" si="4"/>
        <v>7</v>
      </c>
      <c r="V14" s="156">
        <v>6</v>
      </c>
      <c r="W14" s="156"/>
      <c r="X14" s="143">
        <f t="shared" si="5"/>
        <v>6</v>
      </c>
      <c r="Y14" s="143">
        <v>8</v>
      </c>
      <c r="Z14" s="143"/>
      <c r="AA14" s="136">
        <f t="shared" si="6"/>
        <v>8</v>
      </c>
      <c r="AB14" s="337">
        <v>10</v>
      </c>
      <c r="AC14" s="143"/>
      <c r="AD14" s="136">
        <f t="shared" si="7"/>
        <v>10</v>
      </c>
      <c r="AE14" s="337">
        <v>8</v>
      </c>
      <c r="AF14" s="143"/>
      <c r="AG14" s="136">
        <f t="shared" si="8"/>
        <v>8</v>
      </c>
      <c r="AH14" s="140">
        <f t="shared" si="10"/>
        <v>7</v>
      </c>
      <c r="AI14" s="50" t="str">
        <f t="shared" si="9"/>
        <v>Khá</v>
      </c>
    </row>
    <row r="15" spans="1:35" s="51" customFormat="1" ht="19.5" customHeight="1">
      <c r="A15" s="117">
        <v>13</v>
      </c>
      <c r="B15" s="71" t="s">
        <v>47</v>
      </c>
      <c r="C15" s="494" t="s">
        <v>46</v>
      </c>
      <c r="D15" s="53" t="s">
        <v>269</v>
      </c>
      <c r="E15" s="53" t="s">
        <v>109</v>
      </c>
      <c r="F15" s="54" t="s">
        <v>58</v>
      </c>
      <c r="G15" s="503">
        <v>6</v>
      </c>
      <c r="H15" s="142"/>
      <c r="I15" s="143">
        <f t="shared" si="0"/>
        <v>6</v>
      </c>
      <c r="J15" s="142">
        <v>4</v>
      </c>
      <c r="K15" s="204">
        <v>5</v>
      </c>
      <c r="L15" s="143">
        <f t="shared" si="1"/>
        <v>5</v>
      </c>
      <c r="M15" s="142">
        <v>8</v>
      </c>
      <c r="N15" s="142"/>
      <c r="O15" s="143">
        <f t="shared" si="2"/>
        <v>8</v>
      </c>
      <c r="P15" s="142">
        <v>3</v>
      </c>
      <c r="Q15" s="142"/>
      <c r="R15" s="143">
        <f t="shared" si="3"/>
        <v>3</v>
      </c>
      <c r="S15" s="156">
        <v>3</v>
      </c>
      <c r="T15" s="553">
        <v>4</v>
      </c>
      <c r="U15" s="143">
        <f t="shared" si="4"/>
        <v>4</v>
      </c>
      <c r="V15" s="156">
        <v>5</v>
      </c>
      <c r="W15" s="156"/>
      <c r="X15" s="143">
        <f t="shared" si="5"/>
        <v>5</v>
      </c>
      <c r="Y15" s="143">
        <v>6</v>
      </c>
      <c r="Z15" s="143"/>
      <c r="AA15" s="136">
        <f t="shared" si="6"/>
        <v>6</v>
      </c>
      <c r="AB15" s="337"/>
      <c r="AC15" s="143"/>
      <c r="AD15" s="136">
        <f t="shared" si="7"/>
        <v>0</v>
      </c>
      <c r="AE15" s="337">
        <v>8</v>
      </c>
      <c r="AF15" s="143"/>
      <c r="AG15" s="136">
        <f t="shared" si="8"/>
        <v>8</v>
      </c>
      <c r="AH15" s="140">
        <f t="shared" si="10"/>
        <v>4.96</v>
      </c>
      <c r="AI15" s="50" t="str">
        <f t="shared" si="9"/>
        <v>Yếu</v>
      </c>
    </row>
    <row r="16" spans="1:35" s="51" customFormat="1" ht="19.5" customHeight="1">
      <c r="A16" s="52">
        <v>14</v>
      </c>
      <c r="B16" s="71" t="s">
        <v>110</v>
      </c>
      <c r="C16" s="494" t="s">
        <v>111</v>
      </c>
      <c r="D16" s="53" t="s">
        <v>270</v>
      </c>
      <c r="E16" s="53" t="s">
        <v>112</v>
      </c>
      <c r="F16" s="54" t="s">
        <v>2</v>
      </c>
      <c r="G16" s="503">
        <v>5</v>
      </c>
      <c r="H16" s="142"/>
      <c r="I16" s="143">
        <f t="shared" si="0"/>
        <v>5</v>
      </c>
      <c r="J16" s="142">
        <v>5</v>
      </c>
      <c r="K16" s="142"/>
      <c r="L16" s="143">
        <f t="shared" si="1"/>
        <v>5</v>
      </c>
      <c r="M16" s="142">
        <v>6</v>
      </c>
      <c r="N16" s="142"/>
      <c r="O16" s="143">
        <f t="shared" si="2"/>
        <v>6</v>
      </c>
      <c r="P16" s="142">
        <v>1</v>
      </c>
      <c r="Q16" s="142"/>
      <c r="R16" s="143">
        <f t="shared" si="3"/>
        <v>1</v>
      </c>
      <c r="S16" s="156">
        <v>2</v>
      </c>
      <c r="T16" s="156"/>
      <c r="U16" s="143">
        <f t="shared" si="4"/>
        <v>2</v>
      </c>
      <c r="V16" s="156">
        <v>2</v>
      </c>
      <c r="W16" s="156"/>
      <c r="X16" s="143">
        <f t="shared" si="5"/>
        <v>2</v>
      </c>
      <c r="Y16" s="143">
        <v>4</v>
      </c>
      <c r="Z16" s="143"/>
      <c r="AA16" s="136">
        <f t="shared" si="6"/>
        <v>4</v>
      </c>
      <c r="AB16" s="337"/>
      <c r="AC16" s="143"/>
      <c r="AD16" s="136">
        <f t="shared" si="7"/>
        <v>0</v>
      </c>
      <c r="AE16" s="337">
        <v>6</v>
      </c>
      <c r="AF16" s="143"/>
      <c r="AG16" s="136">
        <f t="shared" si="8"/>
        <v>6</v>
      </c>
      <c r="AH16" s="140">
        <f t="shared" si="10"/>
        <v>3.32</v>
      </c>
      <c r="AI16" s="50" t="str">
        <f t="shared" si="9"/>
        <v>Kém</v>
      </c>
    </row>
    <row r="17" spans="1:35" s="51" customFormat="1" ht="19.5" customHeight="1">
      <c r="A17" s="117">
        <v>15</v>
      </c>
      <c r="B17" s="71" t="s">
        <v>104</v>
      </c>
      <c r="C17" s="494" t="s">
        <v>111</v>
      </c>
      <c r="D17" s="53" t="s">
        <v>272</v>
      </c>
      <c r="E17" s="53" t="s">
        <v>114</v>
      </c>
      <c r="F17" s="54" t="s">
        <v>67</v>
      </c>
      <c r="G17" s="503">
        <v>6</v>
      </c>
      <c r="H17" s="142"/>
      <c r="I17" s="143">
        <f t="shared" si="0"/>
        <v>6</v>
      </c>
      <c r="J17" s="142">
        <v>2</v>
      </c>
      <c r="K17" s="204">
        <v>6</v>
      </c>
      <c r="L17" s="143">
        <f t="shared" si="1"/>
        <v>6</v>
      </c>
      <c r="M17" s="142">
        <v>6</v>
      </c>
      <c r="N17" s="142"/>
      <c r="O17" s="143">
        <f t="shared" si="2"/>
        <v>6</v>
      </c>
      <c r="P17" s="142">
        <v>2</v>
      </c>
      <c r="Q17" s="142"/>
      <c r="R17" s="143">
        <f t="shared" si="3"/>
        <v>2</v>
      </c>
      <c r="S17" s="156">
        <v>3</v>
      </c>
      <c r="T17" s="156"/>
      <c r="U17" s="143">
        <f t="shared" si="4"/>
        <v>3</v>
      </c>
      <c r="V17" s="156">
        <v>6</v>
      </c>
      <c r="W17" s="156"/>
      <c r="X17" s="143">
        <f t="shared" si="5"/>
        <v>6</v>
      </c>
      <c r="Y17" s="143">
        <v>4</v>
      </c>
      <c r="Z17" s="143"/>
      <c r="AA17" s="136">
        <f t="shared" si="6"/>
        <v>4</v>
      </c>
      <c r="AB17" s="337"/>
      <c r="AC17" s="143"/>
      <c r="AD17" s="136">
        <f t="shared" si="7"/>
        <v>0</v>
      </c>
      <c r="AE17" s="337">
        <v>8</v>
      </c>
      <c r="AF17" s="143"/>
      <c r="AG17" s="136">
        <f t="shared" si="8"/>
        <v>8</v>
      </c>
      <c r="AH17" s="140">
        <f t="shared" si="10"/>
        <v>4.4</v>
      </c>
      <c r="AI17" s="50" t="str">
        <f t="shared" si="9"/>
        <v>Yếu</v>
      </c>
    </row>
    <row r="18" spans="1:35" s="51" customFormat="1" ht="19.5" customHeight="1">
      <c r="A18" s="117">
        <v>16</v>
      </c>
      <c r="B18" s="71" t="s">
        <v>115</v>
      </c>
      <c r="C18" s="494" t="s">
        <v>116</v>
      </c>
      <c r="D18" s="53" t="s">
        <v>273</v>
      </c>
      <c r="E18" s="53" t="s">
        <v>117</v>
      </c>
      <c r="F18" s="54" t="s">
        <v>5</v>
      </c>
      <c r="G18" s="503">
        <v>5</v>
      </c>
      <c r="H18" s="142"/>
      <c r="I18" s="143">
        <f t="shared" si="0"/>
        <v>5</v>
      </c>
      <c r="J18" s="142">
        <v>7</v>
      </c>
      <c r="K18" s="142"/>
      <c r="L18" s="143">
        <f t="shared" si="1"/>
        <v>7</v>
      </c>
      <c r="M18" s="142">
        <v>7</v>
      </c>
      <c r="N18" s="142"/>
      <c r="O18" s="143">
        <f t="shared" si="2"/>
        <v>7</v>
      </c>
      <c r="P18" s="142">
        <v>3</v>
      </c>
      <c r="Q18" s="204">
        <v>8</v>
      </c>
      <c r="R18" s="143">
        <f t="shared" si="3"/>
        <v>8</v>
      </c>
      <c r="S18" s="156">
        <v>4</v>
      </c>
      <c r="T18" s="553">
        <v>6</v>
      </c>
      <c r="U18" s="143">
        <f t="shared" si="4"/>
        <v>6</v>
      </c>
      <c r="V18" s="156">
        <v>6</v>
      </c>
      <c r="W18" s="156"/>
      <c r="X18" s="143">
        <f t="shared" si="5"/>
        <v>6</v>
      </c>
      <c r="Y18" s="143">
        <v>8</v>
      </c>
      <c r="Z18" s="143"/>
      <c r="AA18" s="136">
        <f t="shared" si="6"/>
        <v>8</v>
      </c>
      <c r="AB18" s="337">
        <v>7</v>
      </c>
      <c r="AC18" s="143"/>
      <c r="AD18" s="136">
        <f t="shared" si="7"/>
        <v>7</v>
      </c>
      <c r="AE18" s="337">
        <v>6</v>
      </c>
      <c r="AF18" s="143"/>
      <c r="AG18" s="136">
        <f t="shared" si="8"/>
        <v>6</v>
      </c>
      <c r="AH18" s="140">
        <f t="shared" si="10"/>
        <v>6.68</v>
      </c>
      <c r="AI18" s="50" t="str">
        <f t="shared" si="9"/>
        <v>TB.Khá</v>
      </c>
    </row>
    <row r="19" spans="1:35" s="51" customFormat="1" ht="19.5" customHeight="1">
      <c r="A19" s="52">
        <v>17</v>
      </c>
      <c r="B19" s="71" t="s">
        <v>122</v>
      </c>
      <c r="C19" s="494" t="s">
        <v>123</v>
      </c>
      <c r="D19" s="53" t="s">
        <v>275</v>
      </c>
      <c r="E19" s="53" t="s">
        <v>124</v>
      </c>
      <c r="F19" s="54" t="s">
        <v>3</v>
      </c>
      <c r="G19" s="503">
        <v>7</v>
      </c>
      <c r="H19" s="142"/>
      <c r="I19" s="143">
        <f t="shared" si="0"/>
        <v>7</v>
      </c>
      <c r="J19" s="142">
        <v>5</v>
      </c>
      <c r="K19" s="142"/>
      <c r="L19" s="143">
        <f t="shared" si="1"/>
        <v>5</v>
      </c>
      <c r="M19" s="142">
        <v>7</v>
      </c>
      <c r="N19" s="142"/>
      <c r="O19" s="143">
        <f t="shared" si="2"/>
        <v>7</v>
      </c>
      <c r="P19" s="142">
        <v>1</v>
      </c>
      <c r="Q19" s="142"/>
      <c r="R19" s="143">
        <f t="shared" si="3"/>
        <v>1</v>
      </c>
      <c r="S19" s="156">
        <v>3</v>
      </c>
      <c r="T19" s="156"/>
      <c r="U19" s="143">
        <f t="shared" si="4"/>
        <v>3</v>
      </c>
      <c r="V19" s="156">
        <v>5</v>
      </c>
      <c r="W19" s="156"/>
      <c r="X19" s="143">
        <f t="shared" si="5"/>
        <v>5</v>
      </c>
      <c r="Y19" s="143">
        <v>2</v>
      </c>
      <c r="Z19" s="143"/>
      <c r="AA19" s="136">
        <f t="shared" si="6"/>
        <v>2</v>
      </c>
      <c r="AB19" s="337">
        <v>5</v>
      </c>
      <c r="AC19" s="143"/>
      <c r="AD19" s="136">
        <f t="shared" si="7"/>
        <v>5</v>
      </c>
      <c r="AE19" s="337">
        <v>8</v>
      </c>
      <c r="AF19" s="143"/>
      <c r="AG19" s="136">
        <f t="shared" si="8"/>
        <v>8</v>
      </c>
      <c r="AH19" s="140">
        <f t="shared" si="10"/>
        <v>4.24</v>
      </c>
      <c r="AI19" s="50" t="str">
        <f t="shared" si="9"/>
        <v>Yếu</v>
      </c>
    </row>
    <row r="20" spans="1:35" s="51" customFormat="1" ht="19.5" customHeight="1">
      <c r="A20" s="117">
        <v>18</v>
      </c>
      <c r="B20" s="71" t="s">
        <v>128</v>
      </c>
      <c r="C20" s="494" t="s">
        <v>49</v>
      </c>
      <c r="D20" s="53" t="s">
        <v>278</v>
      </c>
      <c r="E20" s="53" t="s">
        <v>129</v>
      </c>
      <c r="F20" s="54" t="s">
        <v>86</v>
      </c>
      <c r="G20" s="503">
        <v>7</v>
      </c>
      <c r="H20" s="142"/>
      <c r="I20" s="143">
        <f t="shared" si="0"/>
        <v>7</v>
      </c>
      <c r="J20" s="142">
        <v>9</v>
      </c>
      <c r="K20" s="142"/>
      <c r="L20" s="143">
        <f t="shared" si="1"/>
        <v>9</v>
      </c>
      <c r="M20" s="142">
        <v>8</v>
      </c>
      <c r="N20" s="142"/>
      <c r="O20" s="143">
        <f t="shared" si="2"/>
        <v>8</v>
      </c>
      <c r="P20" s="142">
        <v>7</v>
      </c>
      <c r="Q20" s="142"/>
      <c r="R20" s="143">
        <f t="shared" si="3"/>
        <v>7</v>
      </c>
      <c r="S20" s="156">
        <v>6</v>
      </c>
      <c r="T20" s="156"/>
      <c r="U20" s="143">
        <f t="shared" si="4"/>
        <v>6</v>
      </c>
      <c r="V20" s="156">
        <v>7</v>
      </c>
      <c r="W20" s="156"/>
      <c r="X20" s="143">
        <f t="shared" si="5"/>
        <v>7</v>
      </c>
      <c r="Y20" s="143">
        <v>9</v>
      </c>
      <c r="Z20" s="143"/>
      <c r="AA20" s="136">
        <f t="shared" si="6"/>
        <v>9</v>
      </c>
      <c r="AB20" s="337">
        <v>5</v>
      </c>
      <c r="AC20" s="143"/>
      <c r="AD20" s="136">
        <f t="shared" si="7"/>
        <v>5</v>
      </c>
      <c r="AE20" s="337">
        <v>6</v>
      </c>
      <c r="AF20" s="143"/>
      <c r="AG20" s="136">
        <f t="shared" si="8"/>
        <v>6</v>
      </c>
      <c r="AH20" s="140">
        <f t="shared" si="10"/>
        <v>7.36</v>
      </c>
      <c r="AI20" s="50" t="str">
        <f t="shared" si="9"/>
        <v>Khá</v>
      </c>
    </row>
    <row r="21" spans="1:35" s="51" customFormat="1" ht="19.5" customHeight="1">
      <c r="A21" s="117">
        <v>19</v>
      </c>
      <c r="B21" s="71" t="s">
        <v>130</v>
      </c>
      <c r="C21" s="494" t="s">
        <v>131</v>
      </c>
      <c r="D21" s="53" t="s">
        <v>279</v>
      </c>
      <c r="E21" s="53" t="s">
        <v>132</v>
      </c>
      <c r="F21" s="54" t="s">
        <v>22</v>
      </c>
      <c r="G21" s="503">
        <v>5</v>
      </c>
      <c r="H21" s="142"/>
      <c r="I21" s="143">
        <f t="shared" si="0"/>
        <v>5</v>
      </c>
      <c r="J21" s="142">
        <v>5</v>
      </c>
      <c r="K21" s="142"/>
      <c r="L21" s="143">
        <f t="shared" si="1"/>
        <v>5</v>
      </c>
      <c r="M21" s="142">
        <v>6</v>
      </c>
      <c r="N21" s="142"/>
      <c r="O21" s="143">
        <f t="shared" si="2"/>
        <v>6</v>
      </c>
      <c r="P21" s="142">
        <v>1</v>
      </c>
      <c r="Q21" s="142"/>
      <c r="R21" s="143">
        <f t="shared" si="3"/>
        <v>1</v>
      </c>
      <c r="S21" s="156">
        <v>2</v>
      </c>
      <c r="T21" s="156"/>
      <c r="U21" s="143">
        <f t="shared" si="4"/>
        <v>2</v>
      </c>
      <c r="V21" s="156">
        <v>6</v>
      </c>
      <c r="W21" s="156"/>
      <c r="X21" s="143">
        <f t="shared" si="5"/>
        <v>6</v>
      </c>
      <c r="Y21" s="143">
        <v>3</v>
      </c>
      <c r="Z21" s="143"/>
      <c r="AA21" s="136">
        <f t="shared" si="6"/>
        <v>3</v>
      </c>
      <c r="AB21" s="337"/>
      <c r="AC21" s="143"/>
      <c r="AD21" s="136">
        <f t="shared" si="7"/>
        <v>0</v>
      </c>
      <c r="AE21" s="337">
        <v>8</v>
      </c>
      <c r="AF21" s="143"/>
      <c r="AG21" s="136">
        <f t="shared" si="8"/>
        <v>8</v>
      </c>
      <c r="AH21" s="140">
        <f t="shared" si="10"/>
        <v>3.68</v>
      </c>
      <c r="AI21" s="50" t="str">
        <f t="shared" si="9"/>
        <v>Kém</v>
      </c>
    </row>
    <row r="22" spans="1:35" s="51" customFormat="1" ht="19.5" customHeight="1">
      <c r="A22" s="52">
        <v>20</v>
      </c>
      <c r="B22" s="71" t="s">
        <v>133</v>
      </c>
      <c r="C22" s="494" t="s">
        <v>134</v>
      </c>
      <c r="D22" s="53" t="s">
        <v>280</v>
      </c>
      <c r="E22" s="53" t="s">
        <v>135</v>
      </c>
      <c r="F22" s="54" t="s">
        <v>26</v>
      </c>
      <c r="G22" s="503">
        <v>6</v>
      </c>
      <c r="H22" s="142"/>
      <c r="I22" s="143">
        <f t="shared" si="0"/>
        <v>6</v>
      </c>
      <c r="J22" s="142">
        <v>6</v>
      </c>
      <c r="K22" s="142"/>
      <c r="L22" s="143">
        <f t="shared" si="1"/>
        <v>6</v>
      </c>
      <c r="M22" s="142">
        <v>6</v>
      </c>
      <c r="N22" s="142"/>
      <c r="O22" s="143">
        <f t="shared" si="2"/>
        <v>6</v>
      </c>
      <c r="P22" s="142">
        <v>3</v>
      </c>
      <c r="Q22" s="142"/>
      <c r="R22" s="143">
        <f t="shared" si="3"/>
        <v>3</v>
      </c>
      <c r="S22" s="156">
        <v>3</v>
      </c>
      <c r="T22" s="553">
        <v>6</v>
      </c>
      <c r="U22" s="143">
        <f t="shared" si="4"/>
        <v>6</v>
      </c>
      <c r="V22" s="156">
        <v>3</v>
      </c>
      <c r="W22" s="553">
        <v>5</v>
      </c>
      <c r="X22" s="143">
        <f t="shared" si="5"/>
        <v>5</v>
      </c>
      <c r="Y22" s="143">
        <v>4</v>
      </c>
      <c r="Z22" s="554">
        <v>5</v>
      </c>
      <c r="AA22" s="136">
        <f t="shared" si="6"/>
        <v>5</v>
      </c>
      <c r="AB22" s="337"/>
      <c r="AC22" s="143"/>
      <c r="AD22" s="136">
        <f t="shared" si="7"/>
        <v>0</v>
      </c>
      <c r="AE22" s="337">
        <v>6</v>
      </c>
      <c r="AF22" s="143"/>
      <c r="AG22" s="136">
        <f t="shared" si="8"/>
        <v>6</v>
      </c>
      <c r="AH22" s="140">
        <f t="shared" si="10"/>
        <v>5.04</v>
      </c>
      <c r="AI22" s="50" t="str">
        <f t="shared" si="9"/>
        <v>Trung Bình</v>
      </c>
    </row>
    <row r="23" spans="1:35" s="51" customFormat="1" ht="19.5" customHeight="1">
      <c r="A23" s="117">
        <v>21</v>
      </c>
      <c r="B23" s="71" t="s">
        <v>136</v>
      </c>
      <c r="C23" s="494" t="s">
        <v>134</v>
      </c>
      <c r="D23" s="53" t="s">
        <v>281</v>
      </c>
      <c r="E23" s="53" t="s">
        <v>137</v>
      </c>
      <c r="F23" s="54" t="s">
        <v>2</v>
      </c>
      <c r="G23" s="503">
        <v>6</v>
      </c>
      <c r="H23" s="142"/>
      <c r="I23" s="143">
        <f t="shared" si="0"/>
        <v>6</v>
      </c>
      <c r="J23" s="142">
        <v>5</v>
      </c>
      <c r="K23" s="142"/>
      <c r="L23" s="143">
        <f t="shared" si="1"/>
        <v>5</v>
      </c>
      <c r="M23" s="142">
        <v>7</v>
      </c>
      <c r="N23" s="142"/>
      <c r="O23" s="143">
        <f t="shared" si="2"/>
        <v>7</v>
      </c>
      <c r="P23" s="142">
        <v>2</v>
      </c>
      <c r="Q23" s="142"/>
      <c r="R23" s="143">
        <f t="shared" si="3"/>
        <v>2</v>
      </c>
      <c r="S23" s="156">
        <v>4</v>
      </c>
      <c r="T23" s="553">
        <v>7</v>
      </c>
      <c r="U23" s="143">
        <f t="shared" si="4"/>
        <v>7</v>
      </c>
      <c r="V23" s="156">
        <v>4</v>
      </c>
      <c r="W23" s="553">
        <v>4</v>
      </c>
      <c r="X23" s="143">
        <f t="shared" si="5"/>
        <v>4</v>
      </c>
      <c r="Y23" s="143">
        <v>8</v>
      </c>
      <c r="Z23" s="143"/>
      <c r="AA23" s="136">
        <f t="shared" si="6"/>
        <v>8</v>
      </c>
      <c r="AB23" s="337"/>
      <c r="AC23" s="143"/>
      <c r="AD23" s="136">
        <f t="shared" si="7"/>
        <v>0</v>
      </c>
      <c r="AE23" s="337">
        <v>8</v>
      </c>
      <c r="AF23" s="143"/>
      <c r="AG23" s="136">
        <f t="shared" si="8"/>
        <v>8</v>
      </c>
      <c r="AH23" s="140">
        <f t="shared" si="10"/>
        <v>5.28</v>
      </c>
      <c r="AI23" s="50" t="str">
        <f t="shared" si="9"/>
        <v>Trung Bình</v>
      </c>
    </row>
    <row r="24" spans="1:35" s="51" customFormat="1" ht="19.5" customHeight="1">
      <c r="A24" s="117">
        <v>22</v>
      </c>
      <c r="B24" s="71" t="s">
        <v>138</v>
      </c>
      <c r="C24" s="494" t="s">
        <v>139</v>
      </c>
      <c r="D24" s="53" t="s">
        <v>282</v>
      </c>
      <c r="E24" s="53" t="s">
        <v>140</v>
      </c>
      <c r="F24" s="54" t="s">
        <v>20</v>
      </c>
      <c r="G24" s="503">
        <v>6</v>
      </c>
      <c r="H24" s="142"/>
      <c r="I24" s="143">
        <f t="shared" si="0"/>
        <v>6</v>
      </c>
      <c r="J24" s="142">
        <v>9</v>
      </c>
      <c r="K24" s="142"/>
      <c r="L24" s="143">
        <f t="shared" si="1"/>
        <v>9</v>
      </c>
      <c r="M24" s="142">
        <v>9</v>
      </c>
      <c r="N24" s="142"/>
      <c r="O24" s="143">
        <f t="shared" si="2"/>
        <v>9</v>
      </c>
      <c r="P24" s="142">
        <v>7</v>
      </c>
      <c r="Q24" s="142"/>
      <c r="R24" s="143">
        <f t="shared" si="3"/>
        <v>7</v>
      </c>
      <c r="S24" s="156">
        <v>10</v>
      </c>
      <c r="T24" s="156"/>
      <c r="U24" s="143">
        <f t="shared" si="4"/>
        <v>10</v>
      </c>
      <c r="V24" s="156">
        <v>8</v>
      </c>
      <c r="W24" s="156"/>
      <c r="X24" s="143">
        <f t="shared" si="5"/>
        <v>8</v>
      </c>
      <c r="Y24" s="143">
        <v>6</v>
      </c>
      <c r="Z24" s="143"/>
      <c r="AA24" s="136">
        <f t="shared" si="6"/>
        <v>6</v>
      </c>
      <c r="AB24" s="337">
        <v>10</v>
      </c>
      <c r="AC24" s="143"/>
      <c r="AD24" s="136">
        <f t="shared" si="7"/>
        <v>10</v>
      </c>
      <c r="AE24" s="337">
        <v>8</v>
      </c>
      <c r="AF24" s="143"/>
      <c r="AG24" s="136">
        <f t="shared" si="8"/>
        <v>8</v>
      </c>
      <c r="AH24" s="140">
        <f t="shared" si="10"/>
        <v>7.92</v>
      </c>
      <c r="AI24" s="50" t="str">
        <f t="shared" si="9"/>
        <v>Khá</v>
      </c>
    </row>
    <row r="25" spans="1:35" s="51" customFormat="1" ht="19.5" customHeight="1">
      <c r="A25" s="52">
        <v>23</v>
      </c>
      <c r="B25" s="71" t="s">
        <v>141</v>
      </c>
      <c r="C25" s="494" t="s">
        <v>142</v>
      </c>
      <c r="D25" s="53" t="s">
        <v>283</v>
      </c>
      <c r="E25" s="53" t="s">
        <v>143</v>
      </c>
      <c r="F25" s="54" t="s">
        <v>144</v>
      </c>
      <c r="G25" s="503">
        <v>6</v>
      </c>
      <c r="H25" s="142"/>
      <c r="I25" s="143">
        <f t="shared" si="0"/>
        <v>6</v>
      </c>
      <c r="J25" s="142">
        <v>8</v>
      </c>
      <c r="K25" s="142"/>
      <c r="L25" s="143">
        <f t="shared" si="1"/>
        <v>8</v>
      </c>
      <c r="M25" s="142">
        <v>7</v>
      </c>
      <c r="N25" s="142"/>
      <c r="O25" s="143">
        <f t="shared" si="2"/>
        <v>7</v>
      </c>
      <c r="P25" s="142">
        <v>5</v>
      </c>
      <c r="Q25" s="142"/>
      <c r="R25" s="143">
        <f t="shared" si="3"/>
        <v>5</v>
      </c>
      <c r="S25" s="156">
        <v>4</v>
      </c>
      <c r="T25" s="553">
        <v>9</v>
      </c>
      <c r="U25" s="143">
        <f t="shared" si="4"/>
        <v>9</v>
      </c>
      <c r="V25" s="156">
        <v>4</v>
      </c>
      <c r="W25" s="553">
        <v>5</v>
      </c>
      <c r="X25" s="143">
        <f t="shared" si="5"/>
        <v>5</v>
      </c>
      <c r="Y25" s="143">
        <v>7</v>
      </c>
      <c r="Z25" s="143"/>
      <c r="AA25" s="136">
        <f t="shared" si="6"/>
        <v>7</v>
      </c>
      <c r="AB25" s="337"/>
      <c r="AC25" s="143"/>
      <c r="AD25" s="136">
        <f t="shared" si="7"/>
        <v>0</v>
      </c>
      <c r="AE25" s="337">
        <v>7</v>
      </c>
      <c r="AF25" s="143"/>
      <c r="AG25" s="136">
        <f t="shared" si="8"/>
        <v>7</v>
      </c>
      <c r="AH25" s="140">
        <f t="shared" si="10"/>
        <v>6.44</v>
      </c>
      <c r="AI25" s="50" t="str">
        <f t="shared" si="9"/>
        <v>TB.Khá</v>
      </c>
    </row>
    <row r="26" spans="1:35" s="51" customFormat="1" ht="19.5" customHeight="1">
      <c r="A26" s="117">
        <v>24</v>
      </c>
      <c r="B26" s="71" t="s">
        <v>125</v>
      </c>
      <c r="C26" s="494" t="s">
        <v>145</v>
      </c>
      <c r="D26" s="53" t="s">
        <v>284</v>
      </c>
      <c r="E26" s="53" t="s">
        <v>146</v>
      </c>
      <c r="F26" s="54" t="s">
        <v>16</v>
      </c>
      <c r="G26" s="503">
        <v>6</v>
      </c>
      <c r="H26" s="142"/>
      <c r="I26" s="143">
        <f t="shared" si="0"/>
        <v>6</v>
      </c>
      <c r="J26" s="142">
        <v>6</v>
      </c>
      <c r="K26" s="142"/>
      <c r="L26" s="143">
        <f t="shared" si="1"/>
        <v>6</v>
      </c>
      <c r="M26" s="142">
        <v>6</v>
      </c>
      <c r="N26" s="142"/>
      <c r="O26" s="143">
        <f t="shared" si="2"/>
        <v>6</v>
      </c>
      <c r="P26" s="142">
        <v>3</v>
      </c>
      <c r="Q26" s="142"/>
      <c r="R26" s="143">
        <f t="shared" si="3"/>
        <v>3</v>
      </c>
      <c r="S26" s="156">
        <v>3</v>
      </c>
      <c r="T26" s="553">
        <v>7</v>
      </c>
      <c r="U26" s="143">
        <f t="shared" si="4"/>
        <v>7</v>
      </c>
      <c r="V26" s="156">
        <v>4</v>
      </c>
      <c r="W26" s="553">
        <v>5</v>
      </c>
      <c r="X26" s="143">
        <f t="shared" si="5"/>
        <v>5</v>
      </c>
      <c r="Y26" s="143">
        <v>6</v>
      </c>
      <c r="Z26" s="143"/>
      <c r="AA26" s="136">
        <f t="shared" si="6"/>
        <v>6</v>
      </c>
      <c r="AB26" s="337"/>
      <c r="AC26" s="143"/>
      <c r="AD26" s="136">
        <f t="shared" si="7"/>
        <v>0</v>
      </c>
      <c r="AE26" s="337">
        <v>7</v>
      </c>
      <c r="AF26" s="143"/>
      <c r="AG26" s="136">
        <f t="shared" si="8"/>
        <v>7</v>
      </c>
      <c r="AH26" s="140">
        <f t="shared" si="10"/>
        <v>5.32</v>
      </c>
      <c r="AI26" s="50" t="str">
        <f t="shared" si="9"/>
        <v>Trung Bình</v>
      </c>
    </row>
    <row r="27" spans="1:35" s="51" customFormat="1" ht="19.5" customHeight="1">
      <c r="A27" s="117">
        <v>25</v>
      </c>
      <c r="B27" s="71" t="s">
        <v>147</v>
      </c>
      <c r="C27" s="494" t="s">
        <v>148</v>
      </c>
      <c r="D27" s="53" t="s">
        <v>285</v>
      </c>
      <c r="E27" s="53" t="s">
        <v>149</v>
      </c>
      <c r="F27" s="54" t="s">
        <v>150</v>
      </c>
      <c r="G27" s="503">
        <v>6</v>
      </c>
      <c r="H27" s="142"/>
      <c r="I27" s="143">
        <f t="shared" si="0"/>
        <v>6</v>
      </c>
      <c r="J27" s="142">
        <v>8</v>
      </c>
      <c r="K27" s="142"/>
      <c r="L27" s="143">
        <f t="shared" si="1"/>
        <v>8</v>
      </c>
      <c r="M27" s="142">
        <v>8</v>
      </c>
      <c r="N27" s="142"/>
      <c r="O27" s="143">
        <f t="shared" si="2"/>
        <v>8</v>
      </c>
      <c r="P27" s="142">
        <v>3</v>
      </c>
      <c r="Q27" s="142"/>
      <c r="R27" s="143">
        <f t="shared" si="3"/>
        <v>3</v>
      </c>
      <c r="S27" s="156">
        <v>6</v>
      </c>
      <c r="T27" s="156"/>
      <c r="U27" s="143">
        <f t="shared" si="4"/>
        <v>6</v>
      </c>
      <c r="V27" s="156">
        <v>5</v>
      </c>
      <c r="W27" s="156"/>
      <c r="X27" s="143">
        <f t="shared" si="5"/>
        <v>5</v>
      </c>
      <c r="Y27" s="143">
        <v>3</v>
      </c>
      <c r="Z27" s="554">
        <v>6</v>
      </c>
      <c r="AA27" s="136">
        <f t="shared" si="6"/>
        <v>6</v>
      </c>
      <c r="AB27" s="337">
        <v>4</v>
      </c>
      <c r="AC27" s="143"/>
      <c r="AD27" s="136">
        <f t="shared" si="7"/>
        <v>4</v>
      </c>
      <c r="AE27" s="337">
        <v>6</v>
      </c>
      <c r="AF27" s="143"/>
      <c r="AG27" s="136">
        <f t="shared" si="8"/>
        <v>6</v>
      </c>
      <c r="AH27" s="140">
        <f t="shared" si="10"/>
        <v>5.8</v>
      </c>
      <c r="AI27" s="50" t="str">
        <f t="shared" si="9"/>
        <v>Trung Bình</v>
      </c>
    </row>
    <row r="28" spans="1:35" s="51" customFormat="1" ht="19.5" customHeight="1">
      <c r="A28" s="52">
        <v>26</v>
      </c>
      <c r="B28" s="71" t="s">
        <v>151</v>
      </c>
      <c r="C28" s="494" t="s">
        <v>54</v>
      </c>
      <c r="D28" s="53" t="s">
        <v>286</v>
      </c>
      <c r="E28" s="53" t="s">
        <v>152</v>
      </c>
      <c r="F28" s="54" t="s">
        <v>20</v>
      </c>
      <c r="G28" s="504">
        <v>6</v>
      </c>
      <c r="H28" s="153"/>
      <c r="I28" s="143">
        <f t="shared" si="0"/>
        <v>6</v>
      </c>
      <c r="J28" s="153">
        <v>9</v>
      </c>
      <c r="K28" s="153"/>
      <c r="L28" s="143">
        <f t="shared" si="1"/>
        <v>9</v>
      </c>
      <c r="M28" s="153">
        <v>8</v>
      </c>
      <c r="N28" s="153"/>
      <c r="O28" s="143">
        <f t="shared" si="2"/>
        <v>8</v>
      </c>
      <c r="P28" s="153">
        <v>6</v>
      </c>
      <c r="Q28" s="153"/>
      <c r="R28" s="143">
        <f t="shared" si="3"/>
        <v>6</v>
      </c>
      <c r="S28" s="156">
        <v>4</v>
      </c>
      <c r="T28" s="553">
        <v>8</v>
      </c>
      <c r="U28" s="143">
        <f t="shared" si="4"/>
        <v>8</v>
      </c>
      <c r="V28" s="156">
        <v>7</v>
      </c>
      <c r="W28" s="156"/>
      <c r="X28" s="143">
        <f t="shared" si="5"/>
        <v>7</v>
      </c>
      <c r="Y28" s="143">
        <v>8</v>
      </c>
      <c r="Z28" s="143"/>
      <c r="AA28" s="136">
        <f t="shared" si="6"/>
        <v>8</v>
      </c>
      <c r="AB28" s="337">
        <v>10</v>
      </c>
      <c r="AC28" s="143"/>
      <c r="AD28" s="136">
        <f t="shared" si="7"/>
        <v>10</v>
      </c>
      <c r="AE28" s="337">
        <v>6</v>
      </c>
      <c r="AF28" s="143"/>
      <c r="AG28" s="136">
        <f t="shared" si="8"/>
        <v>6</v>
      </c>
      <c r="AH28" s="140">
        <f t="shared" si="10"/>
        <v>7.44</v>
      </c>
      <c r="AI28" s="50" t="str">
        <f t="shared" si="9"/>
        <v>Khá</v>
      </c>
    </row>
    <row r="29" spans="1:35" s="51" customFormat="1" ht="19.5" customHeight="1">
      <c r="A29" s="117">
        <v>27</v>
      </c>
      <c r="B29" s="71" t="s">
        <v>153</v>
      </c>
      <c r="C29" s="494" t="s">
        <v>56</v>
      </c>
      <c r="D29" s="53" t="s">
        <v>287</v>
      </c>
      <c r="E29" s="53" t="s">
        <v>154</v>
      </c>
      <c r="F29" s="54" t="s">
        <v>2</v>
      </c>
      <c r="G29" s="504">
        <v>6</v>
      </c>
      <c r="H29" s="153"/>
      <c r="I29" s="143">
        <f t="shared" si="0"/>
        <v>6</v>
      </c>
      <c r="J29" s="153">
        <v>3</v>
      </c>
      <c r="K29" s="153"/>
      <c r="L29" s="143">
        <f t="shared" si="1"/>
        <v>3</v>
      </c>
      <c r="M29" s="153">
        <v>8</v>
      </c>
      <c r="N29" s="153"/>
      <c r="O29" s="143">
        <f t="shared" si="2"/>
        <v>8</v>
      </c>
      <c r="P29" s="153">
        <v>6</v>
      </c>
      <c r="Q29" s="153"/>
      <c r="R29" s="143">
        <f t="shared" si="3"/>
        <v>6</v>
      </c>
      <c r="S29" s="156">
        <v>8</v>
      </c>
      <c r="T29" s="156"/>
      <c r="U29" s="143">
        <f t="shared" si="4"/>
        <v>8</v>
      </c>
      <c r="V29" s="156">
        <v>6</v>
      </c>
      <c r="W29" s="156"/>
      <c r="X29" s="143">
        <f t="shared" si="5"/>
        <v>6</v>
      </c>
      <c r="Y29" s="143">
        <v>3</v>
      </c>
      <c r="Z29" s="143"/>
      <c r="AA29" s="136">
        <f t="shared" si="6"/>
        <v>3</v>
      </c>
      <c r="AB29" s="337"/>
      <c r="AC29" s="143"/>
      <c r="AD29" s="136">
        <f t="shared" si="7"/>
        <v>0</v>
      </c>
      <c r="AE29" s="337">
        <v>6</v>
      </c>
      <c r="AF29" s="143"/>
      <c r="AG29" s="136">
        <f t="shared" si="8"/>
        <v>6</v>
      </c>
      <c r="AH29" s="140">
        <f t="shared" si="10"/>
        <v>5.6</v>
      </c>
      <c r="AI29" s="50" t="str">
        <f t="shared" si="9"/>
        <v>Trung Bình</v>
      </c>
    </row>
    <row r="30" spans="1:35" s="51" customFormat="1" ht="19.5" customHeight="1">
      <c r="A30" s="117">
        <v>28</v>
      </c>
      <c r="B30" s="71" t="s">
        <v>159</v>
      </c>
      <c r="C30" s="494" t="s">
        <v>160</v>
      </c>
      <c r="D30" s="53" t="s">
        <v>289</v>
      </c>
      <c r="E30" s="53" t="s">
        <v>161</v>
      </c>
      <c r="F30" s="54" t="s">
        <v>50</v>
      </c>
      <c r="G30" s="504">
        <v>6</v>
      </c>
      <c r="H30" s="153"/>
      <c r="I30" s="143">
        <f t="shared" si="0"/>
        <v>6</v>
      </c>
      <c r="J30" s="153">
        <v>4</v>
      </c>
      <c r="K30" s="205">
        <v>6</v>
      </c>
      <c r="L30" s="143">
        <f t="shared" si="1"/>
        <v>6</v>
      </c>
      <c r="M30" s="153">
        <v>7</v>
      </c>
      <c r="N30" s="153"/>
      <c r="O30" s="143">
        <f t="shared" si="2"/>
        <v>7</v>
      </c>
      <c r="P30" s="153">
        <v>3</v>
      </c>
      <c r="Q30" s="205">
        <v>6</v>
      </c>
      <c r="R30" s="143">
        <f t="shared" si="3"/>
        <v>6</v>
      </c>
      <c r="S30" s="156">
        <v>7</v>
      </c>
      <c r="T30" s="156"/>
      <c r="U30" s="143">
        <f t="shared" si="4"/>
        <v>7</v>
      </c>
      <c r="V30" s="156">
        <v>4</v>
      </c>
      <c r="W30" s="553">
        <v>6</v>
      </c>
      <c r="X30" s="143">
        <f t="shared" si="5"/>
        <v>6</v>
      </c>
      <c r="Y30" s="143">
        <v>5</v>
      </c>
      <c r="Z30" s="143"/>
      <c r="AA30" s="136">
        <f t="shared" si="6"/>
        <v>5</v>
      </c>
      <c r="AB30" s="337">
        <v>7</v>
      </c>
      <c r="AC30" s="143"/>
      <c r="AD30" s="136">
        <f t="shared" si="7"/>
        <v>7</v>
      </c>
      <c r="AE30" s="337">
        <v>4</v>
      </c>
      <c r="AF30" s="143"/>
      <c r="AG30" s="136">
        <f t="shared" si="8"/>
        <v>4</v>
      </c>
      <c r="AH30" s="140">
        <f t="shared" si="10"/>
        <v>6.2</v>
      </c>
      <c r="AI30" s="50" t="str">
        <f t="shared" si="9"/>
        <v>TB.Khá</v>
      </c>
    </row>
    <row r="31" spans="1:35" s="51" customFormat="1" ht="19.5" customHeight="1">
      <c r="A31" s="52">
        <v>29</v>
      </c>
      <c r="B31" s="71" t="s">
        <v>162</v>
      </c>
      <c r="C31" s="494" t="s">
        <v>163</v>
      </c>
      <c r="D31" s="53" t="s">
        <v>290</v>
      </c>
      <c r="E31" s="53" t="s">
        <v>164</v>
      </c>
      <c r="F31" s="54" t="s">
        <v>62</v>
      </c>
      <c r="G31" s="504">
        <v>6</v>
      </c>
      <c r="H31" s="153"/>
      <c r="I31" s="143">
        <f t="shared" si="0"/>
        <v>6</v>
      </c>
      <c r="J31" s="153">
        <v>4</v>
      </c>
      <c r="K31" s="153"/>
      <c r="L31" s="143">
        <f t="shared" si="1"/>
        <v>4</v>
      </c>
      <c r="M31" s="153">
        <v>7</v>
      </c>
      <c r="N31" s="153"/>
      <c r="O31" s="143">
        <f t="shared" si="2"/>
        <v>7</v>
      </c>
      <c r="P31" s="153">
        <v>1</v>
      </c>
      <c r="Q31" s="153"/>
      <c r="R31" s="143">
        <f t="shared" si="3"/>
        <v>1</v>
      </c>
      <c r="S31" s="156">
        <v>7</v>
      </c>
      <c r="T31" s="156"/>
      <c r="U31" s="143">
        <f t="shared" si="4"/>
        <v>7</v>
      </c>
      <c r="V31" s="156">
        <v>5</v>
      </c>
      <c r="W31" s="156"/>
      <c r="X31" s="143">
        <f t="shared" si="5"/>
        <v>5</v>
      </c>
      <c r="Y31" s="143">
        <v>2</v>
      </c>
      <c r="Z31" s="554">
        <v>6</v>
      </c>
      <c r="AA31" s="136">
        <f t="shared" si="6"/>
        <v>6</v>
      </c>
      <c r="AB31" s="337">
        <v>10</v>
      </c>
      <c r="AC31" s="143"/>
      <c r="AD31" s="136">
        <f t="shared" si="7"/>
        <v>10</v>
      </c>
      <c r="AE31" s="337">
        <v>6</v>
      </c>
      <c r="AF31" s="143"/>
      <c r="AG31" s="136">
        <f t="shared" si="8"/>
        <v>6</v>
      </c>
      <c r="AH31" s="140">
        <f t="shared" si="10"/>
        <v>5.28</v>
      </c>
      <c r="AI31" s="50" t="str">
        <f t="shared" si="9"/>
        <v>Trung Bình</v>
      </c>
    </row>
    <row r="32" spans="1:35" s="51" customFormat="1" ht="19.5" customHeight="1">
      <c r="A32" s="117">
        <v>30</v>
      </c>
      <c r="B32" s="71" t="s">
        <v>165</v>
      </c>
      <c r="C32" s="494" t="s">
        <v>60</v>
      </c>
      <c r="D32" s="53" t="s">
        <v>291</v>
      </c>
      <c r="E32" s="53" t="s">
        <v>166</v>
      </c>
      <c r="F32" s="54" t="s">
        <v>69</v>
      </c>
      <c r="G32" s="504">
        <v>6</v>
      </c>
      <c r="H32" s="153"/>
      <c r="I32" s="143">
        <f t="shared" si="0"/>
        <v>6</v>
      </c>
      <c r="J32" s="153">
        <v>10</v>
      </c>
      <c r="K32" s="153"/>
      <c r="L32" s="143">
        <f t="shared" si="1"/>
        <v>10</v>
      </c>
      <c r="M32" s="153">
        <v>7</v>
      </c>
      <c r="N32" s="153"/>
      <c r="O32" s="143">
        <f t="shared" si="2"/>
        <v>7</v>
      </c>
      <c r="P32" s="153">
        <v>4</v>
      </c>
      <c r="Q32" s="205">
        <v>5</v>
      </c>
      <c r="R32" s="143">
        <f t="shared" si="3"/>
        <v>5</v>
      </c>
      <c r="S32" s="156">
        <v>4</v>
      </c>
      <c r="T32" s="553">
        <v>7</v>
      </c>
      <c r="U32" s="143">
        <f t="shared" si="4"/>
        <v>7</v>
      </c>
      <c r="V32" s="156">
        <v>7</v>
      </c>
      <c r="W32" s="156"/>
      <c r="X32" s="143">
        <f t="shared" si="5"/>
        <v>7</v>
      </c>
      <c r="Y32" s="143">
        <v>9</v>
      </c>
      <c r="Z32" s="143"/>
      <c r="AA32" s="136">
        <f t="shared" si="6"/>
        <v>9</v>
      </c>
      <c r="AB32" s="337">
        <v>9</v>
      </c>
      <c r="AC32" s="143"/>
      <c r="AD32" s="136">
        <f t="shared" si="7"/>
        <v>9</v>
      </c>
      <c r="AE32" s="337">
        <v>8</v>
      </c>
      <c r="AF32" s="143"/>
      <c r="AG32" s="136">
        <f t="shared" si="8"/>
        <v>8</v>
      </c>
      <c r="AH32" s="140">
        <f t="shared" si="10"/>
        <v>7.2</v>
      </c>
      <c r="AI32" s="50" t="str">
        <f t="shared" si="9"/>
        <v>Khá</v>
      </c>
    </row>
    <row r="33" spans="1:35" s="51" customFormat="1" ht="19.5" customHeight="1">
      <c r="A33" s="117">
        <v>31</v>
      </c>
      <c r="B33" s="71" t="s">
        <v>167</v>
      </c>
      <c r="C33" s="494" t="s">
        <v>60</v>
      </c>
      <c r="D33" s="53" t="s">
        <v>292</v>
      </c>
      <c r="E33" s="53" t="s">
        <v>168</v>
      </c>
      <c r="F33" s="54" t="s">
        <v>89</v>
      </c>
      <c r="G33" s="504">
        <v>6</v>
      </c>
      <c r="H33" s="153"/>
      <c r="I33" s="143">
        <f t="shared" si="0"/>
        <v>6</v>
      </c>
      <c r="J33" s="153">
        <v>4</v>
      </c>
      <c r="K33" s="205">
        <v>8</v>
      </c>
      <c r="L33" s="143">
        <f t="shared" si="1"/>
        <v>8</v>
      </c>
      <c r="M33" s="153">
        <v>6</v>
      </c>
      <c r="N33" s="153"/>
      <c r="O33" s="143">
        <f t="shared" si="2"/>
        <v>6</v>
      </c>
      <c r="P33" s="153">
        <v>6</v>
      </c>
      <c r="Q33" s="153"/>
      <c r="R33" s="143">
        <f t="shared" si="3"/>
        <v>6</v>
      </c>
      <c r="S33" s="156">
        <v>8</v>
      </c>
      <c r="T33" s="156"/>
      <c r="U33" s="143">
        <f t="shared" si="4"/>
        <v>8</v>
      </c>
      <c r="V33" s="156">
        <v>6</v>
      </c>
      <c r="W33" s="156"/>
      <c r="X33" s="143">
        <f t="shared" si="5"/>
        <v>6</v>
      </c>
      <c r="Y33" s="143">
        <v>6</v>
      </c>
      <c r="Z33" s="143"/>
      <c r="AA33" s="136">
        <f t="shared" si="6"/>
        <v>6</v>
      </c>
      <c r="AB33" s="337">
        <v>2</v>
      </c>
      <c r="AC33" s="143"/>
      <c r="AD33" s="136">
        <f t="shared" si="7"/>
        <v>2</v>
      </c>
      <c r="AE33" s="337">
        <v>9</v>
      </c>
      <c r="AF33" s="143"/>
      <c r="AG33" s="136">
        <f t="shared" si="8"/>
        <v>9</v>
      </c>
      <c r="AH33" s="140">
        <f t="shared" si="10"/>
        <v>6.4</v>
      </c>
      <c r="AI33" s="50" t="str">
        <f t="shared" si="9"/>
        <v>TB.Khá</v>
      </c>
    </row>
    <row r="34" spans="1:35" s="51" customFormat="1" ht="19.5" customHeight="1">
      <c r="A34" s="52">
        <v>32</v>
      </c>
      <c r="B34" s="71" t="s">
        <v>169</v>
      </c>
      <c r="C34" s="494" t="s">
        <v>170</v>
      </c>
      <c r="D34" s="53" t="s">
        <v>293</v>
      </c>
      <c r="E34" s="53" t="s">
        <v>171</v>
      </c>
      <c r="F34" s="54" t="s">
        <v>53</v>
      </c>
      <c r="G34" s="504">
        <v>4</v>
      </c>
      <c r="H34" s="205">
        <v>5</v>
      </c>
      <c r="I34" s="143">
        <f t="shared" si="0"/>
        <v>5</v>
      </c>
      <c r="J34" s="153">
        <v>7</v>
      </c>
      <c r="K34" s="153"/>
      <c r="L34" s="143">
        <f t="shared" si="1"/>
        <v>7</v>
      </c>
      <c r="M34" s="153">
        <v>9</v>
      </c>
      <c r="N34" s="153"/>
      <c r="O34" s="143">
        <f t="shared" si="2"/>
        <v>9</v>
      </c>
      <c r="P34" s="153">
        <v>3</v>
      </c>
      <c r="Q34" s="205">
        <v>8</v>
      </c>
      <c r="R34" s="143">
        <f t="shared" si="3"/>
        <v>8</v>
      </c>
      <c r="S34" s="156">
        <v>4</v>
      </c>
      <c r="T34" s="553">
        <v>7</v>
      </c>
      <c r="U34" s="143">
        <f t="shared" si="4"/>
        <v>7</v>
      </c>
      <c r="V34" s="156">
        <v>5</v>
      </c>
      <c r="W34" s="156"/>
      <c r="X34" s="143">
        <f t="shared" si="5"/>
        <v>5</v>
      </c>
      <c r="Y34" s="143">
        <v>4</v>
      </c>
      <c r="Z34" s="554">
        <v>8</v>
      </c>
      <c r="AA34" s="136">
        <f t="shared" si="6"/>
        <v>8</v>
      </c>
      <c r="AB34" s="337"/>
      <c r="AC34" s="143"/>
      <c r="AD34" s="136">
        <f t="shared" si="7"/>
        <v>0</v>
      </c>
      <c r="AE34" s="337">
        <v>6</v>
      </c>
      <c r="AF34" s="143"/>
      <c r="AG34" s="136">
        <f t="shared" si="8"/>
        <v>6</v>
      </c>
      <c r="AH34" s="140">
        <f t="shared" si="10"/>
        <v>6.68</v>
      </c>
      <c r="AI34" s="50" t="str">
        <f t="shared" si="9"/>
        <v>TB.Khá</v>
      </c>
    </row>
    <row r="35" spans="1:35" s="51" customFormat="1" ht="19.5" customHeight="1">
      <c r="A35" s="117">
        <v>33</v>
      </c>
      <c r="B35" s="71" t="s">
        <v>172</v>
      </c>
      <c r="C35" s="494" t="s">
        <v>173</v>
      </c>
      <c r="D35" s="53" t="s">
        <v>294</v>
      </c>
      <c r="E35" s="53" t="s">
        <v>174</v>
      </c>
      <c r="F35" s="54" t="s">
        <v>53</v>
      </c>
      <c r="G35" s="504">
        <v>5</v>
      </c>
      <c r="H35" s="153"/>
      <c r="I35" s="143">
        <f aca="true" t="shared" si="11" ref="I35:I62">IF(H35="",G35,IF(G35&gt;=5,H35,MAX(G35,H35)))</f>
        <v>5</v>
      </c>
      <c r="J35" s="153">
        <v>7</v>
      </c>
      <c r="K35" s="153"/>
      <c r="L35" s="143">
        <f aca="true" t="shared" si="12" ref="L35:L62">IF(K35="",J35,IF(J35&gt;=5,K35,MAX(J35,K35)))</f>
        <v>7</v>
      </c>
      <c r="M35" s="153">
        <v>7</v>
      </c>
      <c r="N35" s="153"/>
      <c r="O35" s="143">
        <f aca="true" t="shared" si="13" ref="O35:O62">IF(N35="",M35,IF(M35&gt;=5,N35,MAX(M35,N35)))</f>
        <v>7</v>
      </c>
      <c r="P35" s="153">
        <v>3</v>
      </c>
      <c r="Q35" s="153"/>
      <c r="R35" s="143">
        <f aca="true" t="shared" si="14" ref="R35:R62">IF(Q35="",P35,IF(P35&gt;=5,Q35,MAX(P35,Q35)))</f>
        <v>3</v>
      </c>
      <c r="S35" s="156">
        <v>6</v>
      </c>
      <c r="T35" s="156"/>
      <c r="U35" s="143">
        <f aca="true" t="shared" si="15" ref="U35:U62">IF(T35="",S35,IF(S35&gt;=5,T35,MAX(S35,T35)))</f>
        <v>6</v>
      </c>
      <c r="V35" s="156">
        <v>7</v>
      </c>
      <c r="W35" s="156"/>
      <c r="X35" s="143">
        <f aca="true" t="shared" si="16" ref="X35:X62">IF(W35="",V35,IF(V35&gt;=5,W35,MAX(V35,W35)))</f>
        <v>7</v>
      </c>
      <c r="Y35" s="143">
        <v>7</v>
      </c>
      <c r="Z35" s="143"/>
      <c r="AA35" s="136">
        <f t="shared" si="6"/>
        <v>7</v>
      </c>
      <c r="AB35" s="337"/>
      <c r="AC35" s="143"/>
      <c r="AD35" s="136">
        <f t="shared" si="7"/>
        <v>0</v>
      </c>
      <c r="AE35" s="337">
        <v>6</v>
      </c>
      <c r="AF35" s="143"/>
      <c r="AG35" s="136">
        <f t="shared" si="8"/>
        <v>6</v>
      </c>
      <c r="AH35" s="140">
        <f t="shared" si="10"/>
        <v>5.6</v>
      </c>
      <c r="AI35" s="50" t="str">
        <f aca="true" t="shared" si="17" ref="AI35:AI62">IF(AH35&gt;=9,"Xuất Sắc",IF(AH35&gt;=8,"Giỏi",IF(AH35&gt;=7,"Khá",IF(AH35&gt;=6,"TB.Khá",IF(AH35&gt;=5,"Trung Bình",IF(AH35&gt;=4,"Yếu","Kém"))))))</f>
        <v>Trung Bình</v>
      </c>
    </row>
    <row r="36" spans="1:35" s="51" customFormat="1" ht="19.5" customHeight="1">
      <c r="A36" s="117">
        <v>34</v>
      </c>
      <c r="B36" s="71" t="s">
        <v>175</v>
      </c>
      <c r="C36" s="494" t="s">
        <v>64</v>
      </c>
      <c r="D36" s="53" t="s">
        <v>295</v>
      </c>
      <c r="E36" s="53" t="s">
        <v>176</v>
      </c>
      <c r="F36" s="54" t="s">
        <v>5</v>
      </c>
      <c r="G36" s="504">
        <v>7</v>
      </c>
      <c r="H36" s="153"/>
      <c r="I36" s="143">
        <f t="shared" si="11"/>
        <v>7</v>
      </c>
      <c r="J36" s="153">
        <v>9</v>
      </c>
      <c r="K36" s="153"/>
      <c r="L36" s="143">
        <f t="shared" si="12"/>
        <v>9</v>
      </c>
      <c r="M36" s="153">
        <v>7</v>
      </c>
      <c r="N36" s="153"/>
      <c r="O36" s="143">
        <f t="shared" si="13"/>
        <v>7</v>
      </c>
      <c r="P36" s="153">
        <v>8</v>
      </c>
      <c r="Q36" s="153"/>
      <c r="R36" s="143">
        <f t="shared" si="14"/>
        <v>8</v>
      </c>
      <c r="S36" s="156">
        <v>6</v>
      </c>
      <c r="T36" s="156"/>
      <c r="U36" s="143">
        <f t="shared" si="15"/>
        <v>6</v>
      </c>
      <c r="V36" s="156">
        <v>6</v>
      </c>
      <c r="W36" s="156"/>
      <c r="X36" s="143">
        <f t="shared" si="16"/>
        <v>6</v>
      </c>
      <c r="Y36" s="143">
        <v>8</v>
      </c>
      <c r="Z36" s="143"/>
      <c r="AA36" s="136">
        <f t="shared" si="6"/>
        <v>8</v>
      </c>
      <c r="AB36" s="337">
        <v>10</v>
      </c>
      <c r="AC36" s="143"/>
      <c r="AD36" s="136">
        <f t="shared" si="7"/>
        <v>10</v>
      </c>
      <c r="AE36" s="337">
        <v>6</v>
      </c>
      <c r="AF36" s="143"/>
      <c r="AG36" s="136">
        <f t="shared" si="8"/>
        <v>6</v>
      </c>
      <c r="AH36" s="140">
        <f t="shared" si="10"/>
        <v>7.36</v>
      </c>
      <c r="AI36" s="50" t="str">
        <f t="shared" si="17"/>
        <v>Khá</v>
      </c>
    </row>
    <row r="37" spans="1:35" s="51" customFormat="1" ht="19.5" customHeight="1">
      <c r="A37" s="52">
        <v>35</v>
      </c>
      <c r="B37" s="71" t="s">
        <v>177</v>
      </c>
      <c r="C37" s="494" t="s">
        <v>65</v>
      </c>
      <c r="D37" s="53" t="s">
        <v>296</v>
      </c>
      <c r="E37" s="53" t="s">
        <v>178</v>
      </c>
      <c r="F37" s="54" t="s">
        <v>53</v>
      </c>
      <c r="G37" s="504">
        <v>6</v>
      </c>
      <c r="H37" s="153"/>
      <c r="I37" s="143">
        <f t="shared" si="11"/>
        <v>6</v>
      </c>
      <c r="J37" s="153">
        <v>7</v>
      </c>
      <c r="K37" s="153"/>
      <c r="L37" s="143">
        <f t="shared" si="12"/>
        <v>7</v>
      </c>
      <c r="M37" s="153">
        <v>7</v>
      </c>
      <c r="N37" s="153"/>
      <c r="O37" s="143">
        <f t="shared" si="13"/>
        <v>7</v>
      </c>
      <c r="P37" s="153">
        <v>8</v>
      </c>
      <c r="Q37" s="153"/>
      <c r="R37" s="143">
        <f t="shared" si="14"/>
        <v>8</v>
      </c>
      <c r="S37" s="156">
        <v>4</v>
      </c>
      <c r="T37" s="553">
        <v>7</v>
      </c>
      <c r="U37" s="143">
        <f t="shared" si="15"/>
        <v>7</v>
      </c>
      <c r="V37" s="156">
        <v>5</v>
      </c>
      <c r="W37" s="156"/>
      <c r="X37" s="143">
        <f t="shared" si="16"/>
        <v>5</v>
      </c>
      <c r="Y37" s="143">
        <v>4</v>
      </c>
      <c r="Z37" s="554">
        <v>8</v>
      </c>
      <c r="AA37" s="136">
        <f t="shared" si="6"/>
        <v>8</v>
      </c>
      <c r="AB37" s="337"/>
      <c r="AC37" s="143"/>
      <c r="AD37" s="136">
        <f t="shared" si="7"/>
        <v>0</v>
      </c>
      <c r="AE37" s="337">
        <v>5</v>
      </c>
      <c r="AF37" s="143"/>
      <c r="AG37" s="136">
        <f t="shared" si="8"/>
        <v>5</v>
      </c>
      <c r="AH37" s="140">
        <f t="shared" si="10"/>
        <v>6.6</v>
      </c>
      <c r="AI37" s="50" t="str">
        <f t="shared" si="17"/>
        <v>TB.Khá</v>
      </c>
    </row>
    <row r="38" spans="1:35" s="51" customFormat="1" ht="19.5" customHeight="1">
      <c r="A38" s="117">
        <v>36</v>
      </c>
      <c r="B38" s="71" t="s">
        <v>179</v>
      </c>
      <c r="C38" s="494" t="s">
        <v>65</v>
      </c>
      <c r="D38" s="53" t="s">
        <v>297</v>
      </c>
      <c r="E38" s="53" t="s">
        <v>180</v>
      </c>
      <c r="F38" s="54" t="s">
        <v>5</v>
      </c>
      <c r="G38" s="504">
        <v>6</v>
      </c>
      <c r="H38" s="153"/>
      <c r="I38" s="143">
        <f t="shared" si="11"/>
        <v>6</v>
      </c>
      <c r="J38" s="153">
        <v>2</v>
      </c>
      <c r="K38" s="205">
        <v>5</v>
      </c>
      <c r="L38" s="143">
        <f t="shared" si="12"/>
        <v>5</v>
      </c>
      <c r="M38" s="153">
        <v>8</v>
      </c>
      <c r="N38" s="153"/>
      <c r="O38" s="143">
        <f t="shared" si="13"/>
        <v>8</v>
      </c>
      <c r="P38" s="153">
        <v>6</v>
      </c>
      <c r="Q38" s="153"/>
      <c r="R38" s="143">
        <f t="shared" si="14"/>
        <v>6</v>
      </c>
      <c r="S38" s="156">
        <v>4</v>
      </c>
      <c r="T38" s="553">
        <v>8</v>
      </c>
      <c r="U38" s="143">
        <f t="shared" si="15"/>
        <v>8</v>
      </c>
      <c r="V38" s="156">
        <v>4</v>
      </c>
      <c r="W38" s="156"/>
      <c r="X38" s="143">
        <f t="shared" si="16"/>
        <v>4</v>
      </c>
      <c r="Y38" s="143">
        <v>7</v>
      </c>
      <c r="Z38" s="143"/>
      <c r="AA38" s="136">
        <f t="shared" si="6"/>
        <v>7</v>
      </c>
      <c r="AB38" s="337"/>
      <c r="AC38" s="143"/>
      <c r="AD38" s="136">
        <f t="shared" si="7"/>
        <v>0</v>
      </c>
      <c r="AE38" s="337">
        <v>5</v>
      </c>
      <c r="AF38" s="143"/>
      <c r="AG38" s="136">
        <f t="shared" si="8"/>
        <v>5</v>
      </c>
      <c r="AH38" s="140">
        <f t="shared" si="10"/>
        <v>6.08</v>
      </c>
      <c r="AI38" s="50" t="str">
        <f t="shared" si="17"/>
        <v>TB.Khá</v>
      </c>
    </row>
    <row r="39" spans="1:35" s="51" customFormat="1" ht="19.5" customHeight="1">
      <c r="A39" s="117">
        <v>37</v>
      </c>
      <c r="B39" s="71" t="s">
        <v>181</v>
      </c>
      <c r="C39" s="494" t="s">
        <v>182</v>
      </c>
      <c r="D39" s="53" t="s">
        <v>298</v>
      </c>
      <c r="E39" s="53" t="s">
        <v>183</v>
      </c>
      <c r="F39" s="54" t="s">
        <v>22</v>
      </c>
      <c r="G39" s="504">
        <v>7</v>
      </c>
      <c r="H39" s="153"/>
      <c r="I39" s="143">
        <f t="shared" si="11"/>
        <v>7</v>
      </c>
      <c r="J39" s="153">
        <v>7</v>
      </c>
      <c r="K39" s="153"/>
      <c r="L39" s="143">
        <f t="shared" si="12"/>
        <v>7</v>
      </c>
      <c r="M39" s="153">
        <v>9</v>
      </c>
      <c r="N39" s="153"/>
      <c r="O39" s="143">
        <f t="shared" si="13"/>
        <v>9</v>
      </c>
      <c r="P39" s="153">
        <v>3</v>
      </c>
      <c r="Q39" s="153"/>
      <c r="R39" s="143">
        <f t="shared" si="14"/>
        <v>3</v>
      </c>
      <c r="S39" s="156">
        <v>6</v>
      </c>
      <c r="T39" s="156"/>
      <c r="U39" s="143">
        <f t="shared" si="15"/>
        <v>6</v>
      </c>
      <c r="V39" s="156">
        <v>7</v>
      </c>
      <c r="W39" s="156"/>
      <c r="X39" s="143">
        <f t="shared" si="16"/>
        <v>7</v>
      </c>
      <c r="Y39" s="143">
        <v>8</v>
      </c>
      <c r="Z39" s="143"/>
      <c r="AA39" s="136">
        <f t="shared" si="6"/>
        <v>8</v>
      </c>
      <c r="AB39" s="337">
        <v>10</v>
      </c>
      <c r="AC39" s="143"/>
      <c r="AD39" s="136">
        <f t="shared" si="7"/>
        <v>10</v>
      </c>
      <c r="AE39" s="337">
        <v>5</v>
      </c>
      <c r="AF39" s="143"/>
      <c r="AG39" s="136">
        <f t="shared" si="8"/>
        <v>5</v>
      </c>
      <c r="AH39" s="140">
        <f t="shared" si="10"/>
        <v>6.68</v>
      </c>
      <c r="AI39" s="50" t="str">
        <f t="shared" si="17"/>
        <v>TB.Khá</v>
      </c>
    </row>
    <row r="40" spans="1:35" s="51" customFormat="1" ht="19.5" customHeight="1">
      <c r="A40" s="52">
        <v>38</v>
      </c>
      <c r="B40" s="71" t="s">
        <v>184</v>
      </c>
      <c r="C40" s="494" t="s">
        <v>185</v>
      </c>
      <c r="D40" s="53" t="s">
        <v>299</v>
      </c>
      <c r="E40" s="53" t="s">
        <v>186</v>
      </c>
      <c r="F40" s="54" t="s">
        <v>53</v>
      </c>
      <c r="G40" s="504">
        <v>6</v>
      </c>
      <c r="H40" s="153"/>
      <c r="I40" s="143">
        <f t="shared" si="11"/>
        <v>6</v>
      </c>
      <c r="J40" s="153">
        <v>3</v>
      </c>
      <c r="K40" s="205">
        <v>3</v>
      </c>
      <c r="L40" s="143">
        <f t="shared" si="12"/>
        <v>3</v>
      </c>
      <c r="M40" s="153">
        <v>7</v>
      </c>
      <c r="N40" s="153"/>
      <c r="O40" s="143">
        <f t="shared" si="13"/>
        <v>7</v>
      </c>
      <c r="P40" s="153">
        <v>3</v>
      </c>
      <c r="Q40" s="153"/>
      <c r="R40" s="143">
        <f t="shared" si="14"/>
        <v>3</v>
      </c>
      <c r="S40" s="156">
        <v>7</v>
      </c>
      <c r="T40" s="156"/>
      <c r="U40" s="143">
        <f t="shared" si="15"/>
        <v>7</v>
      </c>
      <c r="V40" s="156">
        <v>3</v>
      </c>
      <c r="W40" s="553">
        <v>5</v>
      </c>
      <c r="X40" s="143">
        <f t="shared" si="16"/>
        <v>5</v>
      </c>
      <c r="Y40" s="143">
        <v>3</v>
      </c>
      <c r="Z40" s="554">
        <v>7</v>
      </c>
      <c r="AA40" s="136">
        <f t="shared" si="6"/>
        <v>7</v>
      </c>
      <c r="AB40" s="337"/>
      <c r="AC40" s="143"/>
      <c r="AD40" s="136">
        <f t="shared" si="7"/>
        <v>0</v>
      </c>
      <c r="AE40" s="337">
        <v>4</v>
      </c>
      <c r="AF40" s="143"/>
      <c r="AG40" s="136">
        <f t="shared" si="8"/>
        <v>4</v>
      </c>
      <c r="AH40" s="140">
        <f t="shared" si="10"/>
        <v>5.2</v>
      </c>
      <c r="AI40" s="50" t="str">
        <f t="shared" si="17"/>
        <v>Trung Bình</v>
      </c>
    </row>
    <row r="41" spans="1:35" s="51" customFormat="1" ht="19.5" customHeight="1">
      <c r="A41" s="117">
        <v>39</v>
      </c>
      <c r="B41" s="71" t="s">
        <v>48</v>
      </c>
      <c r="C41" s="494" t="s">
        <v>187</v>
      </c>
      <c r="D41" s="53" t="s">
        <v>300</v>
      </c>
      <c r="E41" s="53" t="s">
        <v>52</v>
      </c>
      <c r="F41" s="54" t="s">
        <v>2</v>
      </c>
      <c r="G41" s="504">
        <v>0</v>
      </c>
      <c r="H41" s="153"/>
      <c r="I41" s="143">
        <f t="shared" si="11"/>
        <v>0</v>
      </c>
      <c r="J41" s="153">
        <v>0</v>
      </c>
      <c r="K41" s="153"/>
      <c r="L41" s="143">
        <f t="shared" si="12"/>
        <v>0</v>
      </c>
      <c r="M41" s="153">
        <v>0</v>
      </c>
      <c r="N41" s="153"/>
      <c r="O41" s="143">
        <f t="shared" si="13"/>
        <v>0</v>
      </c>
      <c r="P41" s="153">
        <v>0</v>
      </c>
      <c r="Q41" s="153"/>
      <c r="R41" s="143">
        <f t="shared" si="14"/>
        <v>0</v>
      </c>
      <c r="S41" s="156">
        <v>0</v>
      </c>
      <c r="T41" s="156"/>
      <c r="U41" s="143">
        <f t="shared" si="15"/>
        <v>0</v>
      </c>
      <c r="V41" s="156">
        <v>0</v>
      </c>
      <c r="W41" s="156"/>
      <c r="X41" s="143">
        <f t="shared" si="16"/>
        <v>0</v>
      </c>
      <c r="Y41" s="143">
        <v>0</v>
      </c>
      <c r="Z41" s="143"/>
      <c r="AA41" s="136">
        <f t="shared" si="6"/>
        <v>0</v>
      </c>
      <c r="AB41" s="337"/>
      <c r="AC41" s="143"/>
      <c r="AD41" s="136">
        <f t="shared" si="7"/>
        <v>0</v>
      </c>
      <c r="AE41" s="337">
        <v>0</v>
      </c>
      <c r="AF41" s="143"/>
      <c r="AG41" s="136">
        <f t="shared" si="8"/>
        <v>0</v>
      </c>
      <c r="AH41" s="140">
        <f t="shared" si="10"/>
        <v>0</v>
      </c>
      <c r="AI41" s="50" t="str">
        <f t="shared" si="17"/>
        <v>Kém</v>
      </c>
    </row>
    <row r="42" spans="1:35" s="51" customFormat="1" ht="19.5" customHeight="1">
      <c r="A42" s="117">
        <v>40</v>
      </c>
      <c r="B42" s="71" t="s">
        <v>159</v>
      </c>
      <c r="C42" s="494" t="s">
        <v>188</v>
      </c>
      <c r="D42" s="53" t="s">
        <v>301</v>
      </c>
      <c r="E42" s="53" t="s">
        <v>70</v>
      </c>
      <c r="F42" s="54" t="s">
        <v>189</v>
      </c>
      <c r="G42" s="504">
        <v>7</v>
      </c>
      <c r="H42" s="153"/>
      <c r="I42" s="143">
        <f t="shared" si="11"/>
        <v>7</v>
      </c>
      <c r="J42" s="153">
        <v>5</v>
      </c>
      <c r="K42" s="153"/>
      <c r="L42" s="143">
        <f t="shared" si="12"/>
        <v>5</v>
      </c>
      <c r="M42" s="153">
        <v>6</v>
      </c>
      <c r="N42" s="153"/>
      <c r="O42" s="143">
        <f t="shared" si="13"/>
        <v>6</v>
      </c>
      <c r="P42" s="153">
        <v>1</v>
      </c>
      <c r="Q42" s="153"/>
      <c r="R42" s="143">
        <f t="shared" si="14"/>
        <v>1</v>
      </c>
      <c r="S42" s="156">
        <v>3</v>
      </c>
      <c r="T42" s="156"/>
      <c r="U42" s="143">
        <f t="shared" si="15"/>
        <v>3</v>
      </c>
      <c r="V42" s="156">
        <v>3</v>
      </c>
      <c r="W42" s="553">
        <v>4</v>
      </c>
      <c r="X42" s="143">
        <f t="shared" si="16"/>
        <v>4</v>
      </c>
      <c r="Y42" s="143">
        <v>4</v>
      </c>
      <c r="Z42" s="554">
        <v>7</v>
      </c>
      <c r="AA42" s="136">
        <f t="shared" si="6"/>
        <v>7</v>
      </c>
      <c r="AB42" s="337"/>
      <c r="AC42" s="143"/>
      <c r="AD42" s="136">
        <f t="shared" si="7"/>
        <v>0</v>
      </c>
      <c r="AE42" s="337">
        <v>8</v>
      </c>
      <c r="AF42" s="143"/>
      <c r="AG42" s="136">
        <f t="shared" si="8"/>
        <v>8</v>
      </c>
      <c r="AH42" s="140">
        <f t="shared" si="10"/>
        <v>4.4</v>
      </c>
      <c r="AI42" s="50" t="str">
        <f t="shared" si="17"/>
        <v>Yếu</v>
      </c>
    </row>
    <row r="43" spans="1:35" s="51" customFormat="1" ht="19.5" customHeight="1">
      <c r="A43" s="52">
        <v>41</v>
      </c>
      <c r="B43" s="71" t="s">
        <v>192</v>
      </c>
      <c r="C43" s="494" t="s">
        <v>193</v>
      </c>
      <c r="D43" s="53" t="s">
        <v>303</v>
      </c>
      <c r="E43" s="53" t="s">
        <v>117</v>
      </c>
      <c r="F43" s="54" t="s">
        <v>27</v>
      </c>
      <c r="G43" s="504">
        <v>6</v>
      </c>
      <c r="H43" s="155"/>
      <c r="I43" s="143">
        <f t="shared" si="11"/>
        <v>6</v>
      </c>
      <c r="J43" s="153">
        <v>7</v>
      </c>
      <c r="K43" s="153"/>
      <c r="L43" s="143">
        <f t="shared" si="12"/>
        <v>7</v>
      </c>
      <c r="M43" s="153">
        <v>8</v>
      </c>
      <c r="N43" s="153"/>
      <c r="O43" s="143">
        <f t="shared" si="13"/>
        <v>8</v>
      </c>
      <c r="P43" s="153">
        <v>3</v>
      </c>
      <c r="Q43" s="153"/>
      <c r="R43" s="143">
        <f t="shared" si="14"/>
        <v>3</v>
      </c>
      <c r="S43" s="156">
        <v>6</v>
      </c>
      <c r="T43" s="156"/>
      <c r="U43" s="143">
        <f t="shared" si="15"/>
        <v>6</v>
      </c>
      <c r="V43" s="156">
        <v>6</v>
      </c>
      <c r="W43" s="156"/>
      <c r="X43" s="143">
        <f t="shared" si="16"/>
        <v>6</v>
      </c>
      <c r="Y43" s="143">
        <v>7</v>
      </c>
      <c r="Z43" s="143"/>
      <c r="AA43" s="136">
        <f t="shared" si="6"/>
        <v>7</v>
      </c>
      <c r="AB43" s="337">
        <v>10</v>
      </c>
      <c r="AC43" s="143"/>
      <c r="AD43" s="136">
        <f t="shared" si="7"/>
        <v>10</v>
      </c>
      <c r="AE43" s="337">
        <v>8</v>
      </c>
      <c r="AF43" s="143"/>
      <c r="AG43" s="136">
        <f t="shared" si="8"/>
        <v>8</v>
      </c>
      <c r="AH43" s="140">
        <f t="shared" si="10"/>
        <v>6.16</v>
      </c>
      <c r="AI43" s="50" t="str">
        <f t="shared" si="17"/>
        <v>TB.Khá</v>
      </c>
    </row>
    <row r="44" spans="1:35" s="51" customFormat="1" ht="19.5" customHeight="1">
      <c r="A44" s="117">
        <v>42</v>
      </c>
      <c r="B44" s="71" t="s">
        <v>194</v>
      </c>
      <c r="C44" s="494" t="s">
        <v>66</v>
      </c>
      <c r="D44" s="53" t="s">
        <v>304</v>
      </c>
      <c r="E44" s="53" t="s">
        <v>195</v>
      </c>
      <c r="F44" s="54" t="s">
        <v>20</v>
      </c>
      <c r="G44" s="504">
        <v>6</v>
      </c>
      <c r="H44" s="153"/>
      <c r="I44" s="143">
        <f t="shared" si="11"/>
        <v>6</v>
      </c>
      <c r="J44" s="153">
        <v>7</v>
      </c>
      <c r="K44" s="153"/>
      <c r="L44" s="143">
        <f t="shared" si="12"/>
        <v>7</v>
      </c>
      <c r="M44" s="153">
        <v>8</v>
      </c>
      <c r="N44" s="153"/>
      <c r="O44" s="143">
        <f t="shared" si="13"/>
        <v>8</v>
      </c>
      <c r="P44" s="153">
        <v>5</v>
      </c>
      <c r="Q44" s="153"/>
      <c r="R44" s="143">
        <f t="shared" si="14"/>
        <v>5</v>
      </c>
      <c r="S44" s="156">
        <v>4</v>
      </c>
      <c r="T44" s="553">
        <v>7</v>
      </c>
      <c r="U44" s="143">
        <f t="shared" si="15"/>
        <v>7</v>
      </c>
      <c r="V44" s="156">
        <v>7</v>
      </c>
      <c r="W44" s="156"/>
      <c r="X44" s="143">
        <f t="shared" si="16"/>
        <v>7</v>
      </c>
      <c r="Y44" s="143">
        <v>6</v>
      </c>
      <c r="Z44" s="143"/>
      <c r="AA44" s="136">
        <f t="shared" si="6"/>
        <v>6</v>
      </c>
      <c r="AB44" s="337">
        <v>6</v>
      </c>
      <c r="AC44" s="143"/>
      <c r="AD44" s="136">
        <f t="shared" si="7"/>
        <v>6</v>
      </c>
      <c r="AE44" s="337">
        <v>3</v>
      </c>
      <c r="AF44" s="143"/>
      <c r="AG44" s="136">
        <f t="shared" si="8"/>
        <v>3</v>
      </c>
      <c r="AH44" s="140">
        <f t="shared" si="10"/>
        <v>6.48</v>
      </c>
      <c r="AI44" s="50" t="str">
        <f t="shared" si="17"/>
        <v>TB.Khá</v>
      </c>
    </row>
    <row r="45" spans="1:35" s="51" customFormat="1" ht="19.5" customHeight="1">
      <c r="A45" s="117">
        <v>43</v>
      </c>
      <c r="B45" s="71" t="s">
        <v>198</v>
      </c>
      <c r="C45" s="494" t="s">
        <v>66</v>
      </c>
      <c r="D45" s="53" t="s">
        <v>306</v>
      </c>
      <c r="E45" s="53" t="s">
        <v>199</v>
      </c>
      <c r="F45" s="54" t="s">
        <v>53</v>
      </c>
      <c r="G45" s="504">
        <v>5</v>
      </c>
      <c r="H45" s="153"/>
      <c r="I45" s="143">
        <f t="shared" si="11"/>
        <v>5</v>
      </c>
      <c r="J45" s="153">
        <v>8</v>
      </c>
      <c r="K45" s="153"/>
      <c r="L45" s="143">
        <f t="shared" si="12"/>
        <v>8</v>
      </c>
      <c r="M45" s="153">
        <v>8</v>
      </c>
      <c r="N45" s="153"/>
      <c r="O45" s="143">
        <f t="shared" si="13"/>
        <v>8</v>
      </c>
      <c r="P45" s="153">
        <v>8</v>
      </c>
      <c r="Q45" s="153"/>
      <c r="R45" s="143">
        <f t="shared" si="14"/>
        <v>8</v>
      </c>
      <c r="S45" s="156">
        <v>4</v>
      </c>
      <c r="T45" s="553">
        <v>7</v>
      </c>
      <c r="U45" s="143">
        <f t="shared" si="15"/>
        <v>7</v>
      </c>
      <c r="V45" s="156">
        <v>6</v>
      </c>
      <c r="W45" s="156"/>
      <c r="X45" s="143">
        <f t="shared" si="16"/>
        <v>6</v>
      </c>
      <c r="Y45" s="143">
        <v>3</v>
      </c>
      <c r="Z45" s="554">
        <v>8</v>
      </c>
      <c r="AA45" s="136">
        <f t="shared" si="6"/>
        <v>8</v>
      </c>
      <c r="AB45" s="337">
        <v>10</v>
      </c>
      <c r="AC45" s="143"/>
      <c r="AD45" s="136">
        <f t="shared" si="7"/>
        <v>10</v>
      </c>
      <c r="AE45" s="337">
        <v>5</v>
      </c>
      <c r="AF45" s="143"/>
      <c r="AG45" s="136">
        <f t="shared" si="8"/>
        <v>5</v>
      </c>
      <c r="AH45" s="140">
        <f t="shared" si="10"/>
        <v>7.2</v>
      </c>
      <c r="AI45" s="50" t="str">
        <f t="shared" si="17"/>
        <v>Khá</v>
      </c>
    </row>
    <row r="46" spans="1:35" s="51" customFormat="1" ht="19.5" customHeight="1">
      <c r="A46" s="52">
        <v>44</v>
      </c>
      <c r="B46" s="71" t="s">
        <v>59</v>
      </c>
      <c r="C46" s="494" t="s">
        <v>200</v>
      </c>
      <c r="D46" s="53" t="s">
        <v>307</v>
      </c>
      <c r="E46" s="53" t="s">
        <v>51</v>
      </c>
      <c r="F46" s="54" t="s">
        <v>53</v>
      </c>
      <c r="G46" s="504">
        <v>6</v>
      </c>
      <c r="H46" s="153"/>
      <c r="I46" s="143">
        <f t="shared" si="11"/>
        <v>6</v>
      </c>
      <c r="J46" s="153">
        <v>9</v>
      </c>
      <c r="K46" s="153"/>
      <c r="L46" s="143">
        <f t="shared" si="12"/>
        <v>9</v>
      </c>
      <c r="M46" s="153">
        <v>7</v>
      </c>
      <c r="N46" s="153"/>
      <c r="O46" s="143">
        <f t="shared" si="13"/>
        <v>7</v>
      </c>
      <c r="P46" s="153">
        <v>7</v>
      </c>
      <c r="Q46" s="153"/>
      <c r="R46" s="143">
        <f t="shared" si="14"/>
        <v>7</v>
      </c>
      <c r="S46" s="156">
        <v>7</v>
      </c>
      <c r="T46" s="156"/>
      <c r="U46" s="143">
        <f t="shared" si="15"/>
        <v>7</v>
      </c>
      <c r="V46" s="156">
        <v>8</v>
      </c>
      <c r="W46" s="156"/>
      <c r="X46" s="143">
        <f t="shared" si="16"/>
        <v>8</v>
      </c>
      <c r="Y46" s="143">
        <v>7</v>
      </c>
      <c r="Z46" s="143"/>
      <c r="AA46" s="136">
        <f t="shared" si="6"/>
        <v>7</v>
      </c>
      <c r="AB46" s="337">
        <v>10</v>
      </c>
      <c r="AC46" s="143"/>
      <c r="AD46" s="136">
        <f t="shared" si="7"/>
        <v>10</v>
      </c>
      <c r="AE46" s="337">
        <v>4</v>
      </c>
      <c r="AF46" s="143"/>
      <c r="AG46" s="136">
        <f t="shared" si="8"/>
        <v>4</v>
      </c>
      <c r="AH46" s="140">
        <f t="shared" si="10"/>
        <v>7.32</v>
      </c>
      <c r="AI46" s="50" t="str">
        <f t="shared" si="17"/>
        <v>Khá</v>
      </c>
    </row>
    <row r="47" spans="1:35" s="51" customFormat="1" ht="19.5" customHeight="1">
      <c r="A47" s="117">
        <v>45</v>
      </c>
      <c r="B47" s="71" t="s">
        <v>43</v>
      </c>
      <c r="C47" s="494" t="s">
        <v>68</v>
      </c>
      <c r="D47" s="53" t="s">
        <v>308</v>
      </c>
      <c r="E47" s="53" t="s">
        <v>201</v>
      </c>
      <c r="F47" s="54" t="s">
        <v>45</v>
      </c>
      <c r="G47" s="504">
        <v>6</v>
      </c>
      <c r="H47" s="153"/>
      <c r="I47" s="143">
        <f t="shared" si="11"/>
        <v>6</v>
      </c>
      <c r="J47" s="153">
        <v>9</v>
      </c>
      <c r="K47" s="153"/>
      <c r="L47" s="143">
        <f t="shared" si="12"/>
        <v>9</v>
      </c>
      <c r="M47" s="153">
        <v>7</v>
      </c>
      <c r="N47" s="153"/>
      <c r="O47" s="143">
        <f t="shared" si="13"/>
        <v>7</v>
      </c>
      <c r="P47" s="153">
        <v>3</v>
      </c>
      <c r="Q47" s="153"/>
      <c r="R47" s="143">
        <f t="shared" si="14"/>
        <v>3</v>
      </c>
      <c r="S47" s="156">
        <v>4</v>
      </c>
      <c r="T47" s="553">
        <v>4</v>
      </c>
      <c r="U47" s="143">
        <f t="shared" si="15"/>
        <v>4</v>
      </c>
      <c r="V47" s="156">
        <v>5</v>
      </c>
      <c r="W47" s="156"/>
      <c r="X47" s="143">
        <f t="shared" si="16"/>
        <v>5</v>
      </c>
      <c r="Y47" s="143">
        <v>4</v>
      </c>
      <c r="Z47" s="554">
        <v>6</v>
      </c>
      <c r="AA47" s="136">
        <f t="shared" si="6"/>
        <v>6</v>
      </c>
      <c r="AB47" s="337"/>
      <c r="AC47" s="143"/>
      <c r="AD47" s="136">
        <f t="shared" si="7"/>
        <v>0</v>
      </c>
      <c r="AE47" s="337">
        <v>6</v>
      </c>
      <c r="AF47" s="143"/>
      <c r="AG47" s="136">
        <f t="shared" si="8"/>
        <v>6</v>
      </c>
      <c r="AH47" s="140">
        <f t="shared" si="10"/>
        <v>5.32</v>
      </c>
      <c r="AI47" s="50" t="str">
        <f t="shared" si="17"/>
        <v>Trung Bình</v>
      </c>
    </row>
    <row r="48" spans="1:35" s="51" customFormat="1" ht="19.5" customHeight="1">
      <c r="A48" s="117">
        <v>46</v>
      </c>
      <c r="B48" s="71" t="s">
        <v>83</v>
      </c>
      <c r="C48" s="494" t="s">
        <v>205</v>
      </c>
      <c r="D48" s="53" t="s">
        <v>310</v>
      </c>
      <c r="E48" s="53" t="s">
        <v>206</v>
      </c>
      <c r="F48" s="54" t="s">
        <v>41</v>
      </c>
      <c r="G48" s="504">
        <v>5</v>
      </c>
      <c r="H48" s="153"/>
      <c r="I48" s="143">
        <f t="shared" si="11"/>
        <v>5</v>
      </c>
      <c r="J48" s="153">
        <v>2</v>
      </c>
      <c r="K48" s="205">
        <v>6</v>
      </c>
      <c r="L48" s="143">
        <f t="shared" si="12"/>
        <v>6</v>
      </c>
      <c r="M48" s="153">
        <v>7</v>
      </c>
      <c r="N48" s="153"/>
      <c r="O48" s="143">
        <f t="shared" si="13"/>
        <v>7</v>
      </c>
      <c r="P48" s="153">
        <v>3</v>
      </c>
      <c r="Q48" s="153"/>
      <c r="R48" s="143">
        <f t="shared" si="14"/>
        <v>3</v>
      </c>
      <c r="S48" s="156">
        <v>5</v>
      </c>
      <c r="T48" s="156"/>
      <c r="U48" s="143">
        <f t="shared" si="15"/>
        <v>5</v>
      </c>
      <c r="V48" s="156">
        <v>4</v>
      </c>
      <c r="W48" s="156"/>
      <c r="X48" s="143">
        <f t="shared" si="16"/>
        <v>4</v>
      </c>
      <c r="Y48" s="143">
        <v>2</v>
      </c>
      <c r="Z48" s="554">
        <v>5</v>
      </c>
      <c r="AA48" s="136">
        <f t="shared" si="6"/>
        <v>5</v>
      </c>
      <c r="AB48" s="337">
        <v>0</v>
      </c>
      <c r="AC48" s="143"/>
      <c r="AD48" s="136">
        <f t="shared" si="7"/>
        <v>0</v>
      </c>
      <c r="AE48" s="337">
        <v>8</v>
      </c>
      <c r="AF48" s="143"/>
      <c r="AG48" s="136">
        <f t="shared" si="8"/>
        <v>8</v>
      </c>
      <c r="AH48" s="140">
        <f t="shared" si="10"/>
        <v>4.72</v>
      </c>
      <c r="AI48" s="50" t="str">
        <f t="shared" si="17"/>
        <v>Yếu</v>
      </c>
    </row>
    <row r="49" spans="1:35" s="51" customFormat="1" ht="19.5" customHeight="1">
      <c r="A49" s="52">
        <v>47</v>
      </c>
      <c r="B49" s="71" t="s">
        <v>83</v>
      </c>
      <c r="C49" s="494" t="s">
        <v>205</v>
      </c>
      <c r="D49" s="53" t="s">
        <v>311</v>
      </c>
      <c r="E49" s="53" t="s">
        <v>207</v>
      </c>
      <c r="F49" s="54" t="s">
        <v>53</v>
      </c>
      <c r="G49" s="504">
        <v>6</v>
      </c>
      <c r="H49" s="153"/>
      <c r="I49" s="143">
        <f t="shared" si="11"/>
        <v>6</v>
      </c>
      <c r="J49" s="153">
        <v>3</v>
      </c>
      <c r="K49" s="205">
        <v>4</v>
      </c>
      <c r="L49" s="143">
        <f t="shared" si="12"/>
        <v>4</v>
      </c>
      <c r="M49" s="153">
        <v>7</v>
      </c>
      <c r="N49" s="153"/>
      <c r="O49" s="143">
        <f t="shared" si="13"/>
        <v>7</v>
      </c>
      <c r="P49" s="153">
        <v>1</v>
      </c>
      <c r="Q49" s="153"/>
      <c r="R49" s="143">
        <f t="shared" si="14"/>
        <v>1</v>
      </c>
      <c r="S49" s="156">
        <v>3</v>
      </c>
      <c r="T49" s="156"/>
      <c r="U49" s="143">
        <f t="shared" si="15"/>
        <v>3</v>
      </c>
      <c r="V49" s="156">
        <v>7</v>
      </c>
      <c r="W49" s="156"/>
      <c r="X49" s="143">
        <f t="shared" si="16"/>
        <v>7</v>
      </c>
      <c r="Y49" s="143">
        <v>2</v>
      </c>
      <c r="Z49" s="554">
        <v>6</v>
      </c>
      <c r="AA49" s="136">
        <f t="shared" si="6"/>
        <v>6</v>
      </c>
      <c r="AB49" s="337">
        <v>7</v>
      </c>
      <c r="AC49" s="143"/>
      <c r="AD49" s="136">
        <f t="shared" si="7"/>
        <v>7</v>
      </c>
      <c r="AE49" s="337">
        <v>8</v>
      </c>
      <c r="AF49" s="143"/>
      <c r="AG49" s="136">
        <f t="shared" si="8"/>
        <v>8</v>
      </c>
      <c r="AH49" s="140">
        <f t="shared" si="10"/>
        <v>4.76</v>
      </c>
      <c r="AI49" s="50" t="str">
        <f t="shared" si="17"/>
        <v>Yếu</v>
      </c>
    </row>
    <row r="50" spans="1:35" s="51" customFormat="1" ht="19.5" customHeight="1">
      <c r="A50" s="117">
        <v>48</v>
      </c>
      <c r="B50" s="71" t="s">
        <v>208</v>
      </c>
      <c r="C50" s="494" t="s">
        <v>209</v>
      </c>
      <c r="D50" s="53" t="s">
        <v>312</v>
      </c>
      <c r="E50" s="53" t="s">
        <v>210</v>
      </c>
      <c r="F50" s="54" t="s">
        <v>69</v>
      </c>
      <c r="G50" s="504">
        <v>6</v>
      </c>
      <c r="H50" s="153"/>
      <c r="I50" s="143">
        <f t="shared" si="11"/>
        <v>6</v>
      </c>
      <c r="J50" s="153">
        <v>8</v>
      </c>
      <c r="K50" s="153"/>
      <c r="L50" s="143">
        <f t="shared" si="12"/>
        <v>8</v>
      </c>
      <c r="M50" s="153">
        <v>6</v>
      </c>
      <c r="N50" s="153"/>
      <c r="O50" s="143">
        <f t="shared" si="13"/>
        <v>6</v>
      </c>
      <c r="P50" s="153">
        <v>7</v>
      </c>
      <c r="Q50" s="153"/>
      <c r="R50" s="143">
        <f t="shared" si="14"/>
        <v>7</v>
      </c>
      <c r="S50" s="156">
        <v>10</v>
      </c>
      <c r="T50" s="156"/>
      <c r="U50" s="143">
        <f t="shared" si="15"/>
        <v>10</v>
      </c>
      <c r="V50" s="156">
        <v>7</v>
      </c>
      <c r="W50" s="156"/>
      <c r="X50" s="143">
        <f t="shared" si="16"/>
        <v>7</v>
      </c>
      <c r="Y50" s="143">
        <v>8</v>
      </c>
      <c r="Z50" s="143"/>
      <c r="AA50" s="136">
        <f t="shared" si="6"/>
        <v>8</v>
      </c>
      <c r="AB50" s="337">
        <v>10</v>
      </c>
      <c r="AC50" s="143"/>
      <c r="AD50" s="136">
        <f t="shared" si="7"/>
        <v>10</v>
      </c>
      <c r="AE50" s="337">
        <v>8</v>
      </c>
      <c r="AF50" s="143"/>
      <c r="AG50" s="136">
        <f t="shared" si="8"/>
        <v>8</v>
      </c>
      <c r="AH50" s="140">
        <f t="shared" si="10"/>
        <v>7.56</v>
      </c>
      <c r="AI50" s="50" t="str">
        <f t="shared" si="17"/>
        <v>Khá</v>
      </c>
    </row>
    <row r="51" spans="1:35" s="51" customFormat="1" ht="19.5" customHeight="1">
      <c r="A51" s="117">
        <v>49</v>
      </c>
      <c r="B51" s="71" t="s">
        <v>213</v>
      </c>
      <c r="C51" s="494" t="s">
        <v>214</v>
      </c>
      <c r="D51" s="53" t="s">
        <v>314</v>
      </c>
      <c r="E51" s="53" t="s">
        <v>215</v>
      </c>
      <c r="F51" s="54" t="s">
        <v>53</v>
      </c>
      <c r="G51" s="504">
        <v>5</v>
      </c>
      <c r="H51" s="153"/>
      <c r="I51" s="143">
        <f t="shared" si="11"/>
        <v>5</v>
      </c>
      <c r="J51" s="153">
        <v>5</v>
      </c>
      <c r="K51" s="153"/>
      <c r="L51" s="143">
        <f t="shared" si="12"/>
        <v>5</v>
      </c>
      <c r="M51" s="153">
        <v>5</v>
      </c>
      <c r="N51" s="153"/>
      <c r="O51" s="143">
        <f t="shared" si="13"/>
        <v>5</v>
      </c>
      <c r="P51" s="153">
        <v>3</v>
      </c>
      <c r="Q51" s="153"/>
      <c r="R51" s="143">
        <f t="shared" si="14"/>
        <v>3</v>
      </c>
      <c r="S51" s="156">
        <v>6</v>
      </c>
      <c r="T51" s="156"/>
      <c r="U51" s="143">
        <f t="shared" si="15"/>
        <v>6</v>
      </c>
      <c r="V51" s="156">
        <v>5</v>
      </c>
      <c r="W51" s="156"/>
      <c r="X51" s="143">
        <f t="shared" si="16"/>
        <v>5</v>
      </c>
      <c r="Y51" s="143">
        <v>5</v>
      </c>
      <c r="Z51" s="143"/>
      <c r="AA51" s="136">
        <f t="shared" si="6"/>
        <v>5</v>
      </c>
      <c r="AB51" s="337"/>
      <c r="AC51" s="143"/>
      <c r="AD51" s="136">
        <f t="shared" si="7"/>
        <v>0</v>
      </c>
      <c r="AE51" s="337">
        <v>8</v>
      </c>
      <c r="AF51" s="143"/>
      <c r="AG51" s="136">
        <f t="shared" si="8"/>
        <v>8</v>
      </c>
      <c r="AH51" s="140">
        <f t="shared" si="10"/>
        <v>4.64</v>
      </c>
      <c r="AI51" s="50" t="str">
        <f t="shared" si="17"/>
        <v>Yếu</v>
      </c>
    </row>
    <row r="52" spans="1:35" s="51" customFormat="1" ht="19.5" customHeight="1">
      <c r="A52" s="52">
        <v>50</v>
      </c>
      <c r="B52" s="71" t="s">
        <v>216</v>
      </c>
      <c r="C52" s="494" t="s">
        <v>217</v>
      </c>
      <c r="D52" s="53" t="s">
        <v>315</v>
      </c>
      <c r="E52" s="53" t="s">
        <v>218</v>
      </c>
      <c r="F52" s="54" t="s">
        <v>42</v>
      </c>
      <c r="G52" s="504">
        <v>7</v>
      </c>
      <c r="H52" s="153"/>
      <c r="I52" s="143">
        <f t="shared" si="11"/>
        <v>7</v>
      </c>
      <c r="J52" s="153">
        <v>7</v>
      </c>
      <c r="K52" s="153"/>
      <c r="L52" s="143">
        <f t="shared" si="12"/>
        <v>7</v>
      </c>
      <c r="M52" s="153">
        <v>6</v>
      </c>
      <c r="N52" s="153"/>
      <c r="O52" s="143">
        <f t="shared" si="13"/>
        <v>6</v>
      </c>
      <c r="P52" s="153">
        <v>5</v>
      </c>
      <c r="Q52" s="153"/>
      <c r="R52" s="143">
        <f t="shared" si="14"/>
        <v>5</v>
      </c>
      <c r="S52" s="156">
        <v>7</v>
      </c>
      <c r="T52" s="156"/>
      <c r="U52" s="143">
        <f t="shared" si="15"/>
        <v>7</v>
      </c>
      <c r="V52" s="156">
        <v>4</v>
      </c>
      <c r="W52" s="553">
        <v>4</v>
      </c>
      <c r="X52" s="143">
        <f t="shared" si="16"/>
        <v>4</v>
      </c>
      <c r="Y52" s="143">
        <v>6</v>
      </c>
      <c r="Z52" s="143"/>
      <c r="AA52" s="136">
        <f t="shared" si="6"/>
        <v>6</v>
      </c>
      <c r="AB52" s="337"/>
      <c r="AC52" s="143"/>
      <c r="AD52" s="136">
        <f t="shared" si="7"/>
        <v>0</v>
      </c>
      <c r="AE52" s="337">
        <v>6</v>
      </c>
      <c r="AF52" s="143"/>
      <c r="AG52" s="136">
        <f t="shared" si="8"/>
        <v>6</v>
      </c>
      <c r="AH52" s="140">
        <f t="shared" si="10"/>
        <v>5.8</v>
      </c>
      <c r="AI52" s="50" t="str">
        <f t="shared" si="17"/>
        <v>Trung Bình</v>
      </c>
    </row>
    <row r="53" spans="1:35" s="51" customFormat="1" ht="19.5" customHeight="1">
      <c r="A53" s="117">
        <v>51</v>
      </c>
      <c r="B53" s="71" t="s">
        <v>219</v>
      </c>
      <c r="C53" s="494" t="s">
        <v>220</v>
      </c>
      <c r="D53" s="53" t="s">
        <v>316</v>
      </c>
      <c r="E53" s="53" t="s">
        <v>221</v>
      </c>
      <c r="F53" s="54" t="s">
        <v>222</v>
      </c>
      <c r="G53" s="504">
        <v>2</v>
      </c>
      <c r="H53" s="205">
        <v>5</v>
      </c>
      <c r="I53" s="143">
        <f t="shared" si="11"/>
        <v>5</v>
      </c>
      <c r="J53" s="153">
        <v>1</v>
      </c>
      <c r="K53" s="153"/>
      <c r="L53" s="143">
        <f t="shared" si="12"/>
        <v>1</v>
      </c>
      <c r="M53" s="153">
        <v>2</v>
      </c>
      <c r="N53" s="153"/>
      <c r="O53" s="143">
        <f t="shared" si="13"/>
        <v>2</v>
      </c>
      <c r="P53" s="153">
        <v>1</v>
      </c>
      <c r="Q53" s="153"/>
      <c r="R53" s="143">
        <f t="shared" si="14"/>
        <v>1</v>
      </c>
      <c r="S53" s="156">
        <v>2</v>
      </c>
      <c r="T53" s="156"/>
      <c r="U53" s="143">
        <f t="shared" si="15"/>
        <v>2</v>
      </c>
      <c r="V53" s="156">
        <v>2</v>
      </c>
      <c r="W53" s="156"/>
      <c r="X53" s="143">
        <f t="shared" si="16"/>
        <v>2</v>
      </c>
      <c r="Y53" s="143">
        <v>2</v>
      </c>
      <c r="Z53" s="554">
        <v>7</v>
      </c>
      <c r="AA53" s="136">
        <f t="shared" si="6"/>
        <v>7</v>
      </c>
      <c r="AB53" s="337"/>
      <c r="AC53" s="143"/>
      <c r="AD53" s="136">
        <f t="shared" si="7"/>
        <v>0</v>
      </c>
      <c r="AE53" s="337">
        <v>7</v>
      </c>
      <c r="AF53" s="143"/>
      <c r="AG53" s="136">
        <f t="shared" si="8"/>
        <v>7</v>
      </c>
      <c r="AH53" s="140">
        <f t="shared" si="10"/>
        <v>2.72</v>
      </c>
      <c r="AI53" s="50" t="str">
        <f t="shared" si="17"/>
        <v>Kém</v>
      </c>
    </row>
    <row r="54" spans="1:35" s="51" customFormat="1" ht="19.5" customHeight="1">
      <c r="A54" s="117">
        <v>52</v>
      </c>
      <c r="B54" s="71" t="s">
        <v>225</v>
      </c>
      <c r="C54" s="494" t="s">
        <v>226</v>
      </c>
      <c r="D54" s="53" t="s">
        <v>318</v>
      </c>
      <c r="E54" s="53" t="s">
        <v>227</v>
      </c>
      <c r="F54" s="54" t="s">
        <v>4</v>
      </c>
      <c r="G54" s="504">
        <v>5</v>
      </c>
      <c r="H54" s="153"/>
      <c r="I54" s="143">
        <f t="shared" si="11"/>
        <v>5</v>
      </c>
      <c r="J54" s="153">
        <v>3</v>
      </c>
      <c r="K54" s="205">
        <v>5</v>
      </c>
      <c r="L54" s="143">
        <f t="shared" si="12"/>
        <v>5</v>
      </c>
      <c r="M54" s="153">
        <v>7</v>
      </c>
      <c r="N54" s="153"/>
      <c r="O54" s="143">
        <f t="shared" si="13"/>
        <v>7</v>
      </c>
      <c r="P54" s="153">
        <v>4</v>
      </c>
      <c r="Q54" s="153"/>
      <c r="R54" s="143">
        <f t="shared" si="14"/>
        <v>4</v>
      </c>
      <c r="S54" s="156">
        <v>3</v>
      </c>
      <c r="T54" s="553">
        <v>6</v>
      </c>
      <c r="U54" s="143">
        <f t="shared" si="15"/>
        <v>6</v>
      </c>
      <c r="V54" s="156">
        <v>5</v>
      </c>
      <c r="W54" s="156"/>
      <c r="X54" s="143">
        <f t="shared" si="16"/>
        <v>5</v>
      </c>
      <c r="Y54" s="143">
        <v>6</v>
      </c>
      <c r="Z54" s="143"/>
      <c r="AA54" s="136">
        <f t="shared" si="6"/>
        <v>6</v>
      </c>
      <c r="AB54" s="337">
        <v>7</v>
      </c>
      <c r="AC54" s="143"/>
      <c r="AD54" s="136">
        <f t="shared" si="7"/>
        <v>7</v>
      </c>
      <c r="AE54" s="337">
        <v>6</v>
      </c>
      <c r="AF54" s="143"/>
      <c r="AG54" s="136">
        <f t="shared" si="8"/>
        <v>6</v>
      </c>
      <c r="AH54" s="140">
        <f t="shared" si="10"/>
        <v>5.44</v>
      </c>
      <c r="AI54" s="50" t="str">
        <f t="shared" si="17"/>
        <v>Trung Bình</v>
      </c>
    </row>
    <row r="55" spans="1:35" s="51" customFormat="1" ht="19.5" customHeight="1">
      <c r="A55" s="52">
        <v>53</v>
      </c>
      <c r="B55" s="71" t="s">
        <v>228</v>
      </c>
      <c r="C55" s="494" t="s">
        <v>73</v>
      </c>
      <c r="D55" s="53" t="s">
        <v>319</v>
      </c>
      <c r="E55" s="53" t="s">
        <v>229</v>
      </c>
      <c r="F55" s="54" t="s">
        <v>22</v>
      </c>
      <c r="G55" s="504">
        <v>6</v>
      </c>
      <c r="H55" s="153"/>
      <c r="I55" s="143">
        <f t="shared" si="11"/>
        <v>6</v>
      </c>
      <c r="J55" s="153">
        <v>7</v>
      </c>
      <c r="K55" s="153"/>
      <c r="L55" s="143">
        <f t="shared" si="12"/>
        <v>7</v>
      </c>
      <c r="M55" s="153">
        <v>7</v>
      </c>
      <c r="N55" s="153"/>
      <c r="O55" s="143">
        <f t="shared" si="13"/>
        <v>7</v>
      </c>
      <c r="P55" s="153">
        <v>3</v>
      </c>
      <c r="Q55" s="153"/>
      <c r="R55" s="143">
        <f t="shared" si="14"/>
        <v>3</v>
      </c>
      <c r="S55" s="156">
        <v>8</v>
      </c>
      <c r="T55" s="156"/>
      <c r="U55" s="143">
        <f t="shared" si="15"/>
        <v>8</v>
      </c>
      <c r="V55" s="156">
        <v>6</v>
      </c>
      <c r="W55" s="156"/>
      <c r="X55" s="143">
        <f t="shared" si="16"/>
        <v>6</v>
      </c>
      <c r="Y55" s="143">
        <v>6</v>
      </c>
      <c r="Z55" s="143"/>
      <c r="AA55" s="136">
        <f t="shared" si="6"/>
        <v>6</v>
      </c>
      <c r="AB55" s="337"/>
      <c r="AC55" s="143"/>
      <c r="AD55" s="136">
        <f t="shared" si="7"/>
        <v>0</v>
      </c>
      <c r="AE55" s="337">
        <v>7</v>
      </c>
      <c r="AF55" s="143"/>
      <c r="AG55" s="136">
        <f t="shared" si="8"/>
        <v>7</v>
      </c>
      <c r="AH55" s="140">
        <f t="shared" si="10"/>
        <v>5.84</v>
      </c>
      <c r="AI55" s="50" t="str">
        <f t="shared" si="17"/>
        <v>Trung Bình</v>
      </c>
    </row>
    <row r="56" spans="1:35" s="51" customFormat="1" ht="19.5" customHeight="1">
      <c r="A56" s="117">
        <v>54</v>
      </c>
      <c r="B56" s="71" t="s">
        <v>230</v>
      </c>
      <c r="C56" s="494" t="s">
        <v>73</v>
      </c>
      <c r="D56" s="53" t="s">
        <v>320</v>
      </c>
      <c r="E56" s="53" t="s">
        <v>231</v>
      </c>
      <c r="F56" s="54" t="s">
        <v>53</v>
      </c>
      <c r="G56" s="504">
        <v>7</v>
      </c>
      <c r="H56" s="155"/>
      <c r="I56" s="143">
        <f t="shared" si="11"/>
        <v>7</v>
      </c>
      <c r="J56" s="153">
        <v>7</v>
      </c>
      <c r="K56" s="153"/>
      <c r="L56" s="143">
        <f t="shared" si="12"/>
        <v>7</v>
      </c>
      <c r="M56" s="153">
        <v>7</v>
      </c>
      <c r="N56" s="153"/>
      <c r="O56" s="143">
        <f t="shared" si="13"/>
        <v>7</v>
      </c>
      <c r="P56" s="153">
        <v>7</v>
      </c>
      <c r="Q56" s="153"/>
      <c r="R56" s="143">
        <f t="shared" si="14"/>
        <v>7</v>
      </c>
      <c r="S56" s="156">
        <v>6</v>
      </c>
      <c r="T56" s="156"/>
      <c r="U56" s="143">
        <f t="shared" si="15"/>
        <v>6</v>
      </c>
      <c r="V56" s="156">
        <v>5</v>
      </c>
      <c r="W56" s="156"/>
      <c r="X56" s="143">
        <f t="shared" si="16"/>
        <v>5</v>
      </c>
      <c r="Y56" s="143">
        <v>7</v>
      </c>
      <c r="Z56" s="143"/>
      <c r="AA56" s="136">
        <f t="shared" si="6"/>
        <v>7</v>
      </c>
      <c r="AB56" s="337"/>
      <c r="AC56" s="143"/>
      <c r="AD56" s="136">
        <f t="shared" si="7"/>
        <v>0</v>
      </c>
      <c r="AE56" s="337">
        <v>4</v>
      </c>
      <c r="AF56" s="143"/>
      <c r="AG56" s="136">
        <f t="shared" si="8"/>
        <v>4</v>
      </c>
      <c r="AH56" s="140">
        <f t="shared" si="10"/>
        <v>6.32</v>
      </c>
      <c r="AI56" s="50" t="str">
        <f t="shared" si="17"/>
        <v>TB.Khá</v>
      </c>
    </row>
    <row r="57" spans="1:35" s="51" customFormat="1" ht="19.5" customHeight="1">
      <c r="A57" s="117">
        <v>55</v>
      </c>
      <c r="B57" s="71" t="s">
        <v>234</v>
      </c>
      <c r="C57" s="494" t="s">
        <v>75</v>
      </c>
      <c r="D57" s="53" t="s">
        <v>322</v>
      </c>
      <c r="E57" s="53" t="s">
        <v>235</v>
      </c>
      <c r="F57" s="54" t="s">
        <v>236</v>
      </c>
      <c r="G57" s="504">
        <v>7</v>
      </c>
      <c r="H57" s="153"/>
      <c r="I57" s="143">
        <f t="shared" si="11"/>
        <v>7</v>
      </c>
      <c r="J57" s="153">
        <v>6</v>
      </c>
      <c r="K57" s="153"/>
      <c r="L57" s="143">
        <f t="shared" si="12"/>
        <v>6</v>
      </c>
      <c r="M57" s="153">
        <v>7</v>
      </c>
      <c r="N57" s="153"/>
      <c r="O57" s="143">
        <f t="shared" si="13"/>
        <v>7</v>
      </c>
      <c r="P57" s="153">
        <v>3</v>
      </c>
      <c r="Q57" s="153"/>
      <c r="R57" s="143">
        <f t="shared" si="14"/>
        <v>3</v>
      </c>
      <c r="S57" s="156">
        <v>7</v>
      </c>
      <c r="T57" s="156"/>
      <c r="U57" s="143">
        <f t="shared" si="15"/>
        <v>7</v>
      </c>
      <c r="V57" s="156">
        <v>5</v>
      </c>
      <c r="W57" s="156"/>
      <c r="X57" s="143">
        <f t="shared" si="16"/>
        <v>5</v>
      </c>
      <c r="Y57" s="143">
        <v>7</v>
      </c>
      <c r="Z57" s="143"/>
      <c r="AA57" s="136">
        <f t="shared" si="6"/>
        <v>7</v>
      </c>
      <c r="AB57" s="337">
        <v>10</v>
      </c>
      <c r="AC57" s="143"/>
      <c r="AD57" s="136">
        <f t="shared" si="7"/>
        <v>10</v>
      </c>
      <c r="AE57" s="337">
        <v>6</v>
      </c>
      <c r="AF57" s="143"/>
      <c r="AG57" s="136">
        <f t="shared" si="8"/>
        <v>6</v>
      </c>
      <c r="AH57" s="140">
        <f t="shared" si="10"/>
        <v>6.12</v>
      </c>
      <c r="AI57" s="50" t="str">
        <f t="shared" si="17"/>
        <v>TB.Khá</v>
      </c>
    </row>
    <row r="58" spans="1:35" s="51" customFormat="1" ht="19.5" customHeight="1">
      <c r="A58" s="52">
        <v>56</v>
      </c>
      <c r="B58" s="71" t="s">
        <v>237</v>
      </c>
      <c r="C58" s="494" t="s">
        <v>238</v>
      </c>
      <c r="D58" s="53" t="s">
        <v>323</v>
      </c>
      <c r="E58" s="53" t="s">
        <v>239</v>
      </c>
      <c r="F58" s="54" t="s">
        <v>53</v>
      </c>
      <c r="G58" s="504">
        <v>6</v>
      </c>
      <c r="H58" s="153"/>
      <c r="I58" s="143">
        <f t="shared" si="11"/>
        <v>6</v>
      </c>
      <c r="J58" s="153">
        <v>6</v>
      </c>
      <c r="K58" s="153"/>
      <c r="L58" s="143">
        <f t="shared" si="12"/>
        <v>6</v>
      </c>
      <c r="M58" s="153">
        <v>9</v>
      </c>
      <c r="N58" s="153"/>
      <c r="O58" s="143">
        <f t="shared" si="13"/>
        <v>9</v>
      </c>
      <c r="P58" s="153">
        <v>9</v>
      </c>
      <c r="Q58" s="153"/>
      <c r="R58" s="143">
        <f t="shared" si="14"/>
        <v>9</v>
      </c>
      <c r="S58" s="156">
        <v>10</v>
      </c>
      <c r="T58" s="156"/>
      <c r="U58" s="143">
        <f t="shared" si="15"/>
        <v>10</v>
      </c>
      <c r="V58" s="156">
        <v>4</v>
      </c>
      <c r="W58" s="553">
        <v>8</v>
      </c>
      <c r="X58" s="143">
        <f t="shared" si="16"/>
        <v>8</v>
      </c>
      <c r="Y58" s="143">
        <v>7</v>
      </c>
      <c r="Z58" s="143"/>
      <c r="AA58" s="136">
        <f t="shared" si="6"/>
        <v>7</v>
      </c>
      <c r="AB58" s="337">
        <v>10</v>
      </c>
      <c r="AC58" s="143"/>
      <c r="AD58" s="136">
        <f t="shared" si="7"/>
        <v>10</v>
      </c>
      <c r="AE58" s="337">
        <v>7</v>
      </c>
      <c r="AF58" s="143"/>
      <c r="AG58" s="136">
        <f t="shared" si="8"/>
        <v>7</v>
      </c>
      <c r="AH58" s="140">
        <f t="shared" si="10"/>
        <v>8</v>
      </c>
      <c r="AI58" s="50" t="str">
        <f t="shared" si="17"/>
        <v>Giỏi</v>
      </c>
    </row>
    <row r="59" spans="1:35" s="51" customFormat="1" ht="19.5" customHeight="1">
      <c r="A59" s="117">
        <v>57</v>
      </c>
      <c r="B59" s="71" t="s">
        <v>122</v>
      </c>
      <c r="C59" s="494" t="s">
        <v>240</v>
      </c>
      <c r="D59" s="412" t="s">
        <v>324</v>
      </c>
      <c r="E59" s="53" t="s">
        <v>74</v>
      </c>
      <c r="F59" s="54" t="s">
        <v>241</v>
      </c>
      <c r="G59" s="504">
        <v>4</v>
      </c>
      <c r="H59" s="153"/>
      <c r="I59" s="143">
        <f t="shared" si="11"/>
        <v>4</v>
      </c>
      <c r="J59" s="153">
        <v>3</v>
      </c>
      <c r="K59" s="153"/>
      <c r="L59" s="143">
        <f t="shared" si="12"/>
        <v>3</v>
      </c>
      <c r="M59" s="153">
        <v>6</v>
      </c>
      <c r="N59" s="153"/>
      <c r="O59" s="143">
        <f t="shared" si="13"/>
        <v>6</v>
      </c>
      <c r="P59" s="153">
        <v>2</v>
      </c>
      <c r="Q59" s="153"/>
      <c r="R59" s="143">
        <f t="shared" si="14"/>
        <v>2</v>
      </c>
      <c r="S59" s="156">
        <v>7</v>
      </c>
      <c r="T59" s="156"/>
      <c r="U59" s="143">
        <f t="shared" si="15"/>
        <v>7</v>
      </c>
      <c r="V59" s="156">
        <v>4</v>
      </c>
      <c r="W59" s="156"/>
      <c r="X59" s="143">
        <f t="shared" si="16"/>
        <v>4</v>
      </c>
      <c r="Y59" s="143">
        <v>3</v>
      </c>
      <c r="Z59" s="143"/>
      <c r="AA59" s="136">
        <f t="shared" si="6"/>
        <v>3</v>
      </c>
      <c r="AB59" s="337"/>
      <c r="AC59" s="143"/>
      <c r="AD59" s="136">
        <f t="shared" si="7"/>
        <v>0</v>
      </c>
      <c r="AE59" s="337">
        <v>7</v>
      </c>
      <c r="AF59" s="143"/>
      <c r="AG59" s="136">
        <f t="shared" si="8"/>
        <v>7</v>
      </c>
      <c r="AH59" s="140">
        <f t="shared" si="10"/>
        <v>4</v>
      </c>
      <c r="AI59" s="50" t="str">
        <f t="shared" si="17"/>
        <v>Yếu</v>
      </c>
    </row>
    <row r="60" spans="1:35" s="51" customFormat="1" ht="19.5" customHeight="1">
      <c r="A60" s="117">
        <v>58</v>
      </c>
      <c r="B60" s="71" t="s">
        <v>242</v>
      </c>
      <c r="C60" s="494" t="s">
        <v>243</v>
      </c>
      <c r="D60" s="53">
        <v>409170006</v>
      </c>
      <c r="E60" s="486" t="s">
        <v>381</v>
      </c>
      <c r="F60" s="54" t="s">
        <v>189</v>
      </c>
      <c r="G60" s="152">
        <v>6</v>
      </c>
      <c r="H60" s="153"/>
      <c r="I60" s="143">
        <f t="shared" si="11"/>
        <v>6</v>
      </c>
      <c r="J60" s="153">
        <v>3</v>
      </c>
      <c r="K60" s="153"/>
      <c r="L60" s="143">
        <f t="shared" si="12"/>
        <v>3</v>
      </c>
      <c r="M60" s="153">
        <v>6</v>
      </c>
      <c r="N60" s="153"/>
      <c r="O60" s="143">
        <f t="shared" si="13"/>
        <v>6</v>
      </c>
      <c r="P60" s="153">
        <v>1</v>
      </c>
      <c r="Q60" s="153"/>
      <c r="R60" s="143">
        <f t="shared" si="14"/>
        <v>1</v>
      </c>
      <c r="S60" s="156">
        <v>6</v>
      </c>
      <c r="T60" s="156"/>
      <c r="U60" s="143">
        <f t="shared" si="15"/>
        <v>6</v>
      </c>
      <c r="V60" s="156">
        <v>5</v>
      </c>
      <c r="W60" s="156"/>
      <c r="X60" s="143">
        <f t="shared" si="16"/>
        <v>5</v>
      </c>
      <c r="Y60" s="143">
        <v>3</v>
      </c>
      <c r="Z60" s="143"/>
      <c r="AA60" s="136">
        <f t="shared" si="6"/>
        <v>3</v>
      </c>
      <c r="AB60" s="337"/>
      <c r="AC60" s="143"/>
      <c r="AD60" s="136">
        <f t="shared" si="7"/>
        <v>0</v>
      </c>
      <c r="AE60" s="337">
        <v>7</v>
      </c>
      <c r="AF60" s="143"/>
      <c r="AG60" s="136">
        <f t="shared" si="8"/>
        <v>7</v>
      </c>
      <c r="AH60" s="140">
        <f t="shared" si="10"/>
        <v>4.12</v>
      </c>
      <c r="AI60" s="50" t="str">
        <f t="shared" si="17"/>
        <v>Yếu</v>
      </c>
    </row>
    <row r="61" spans="1:35" s="51" customFormat="1" ht="19.5" customHeight="1">
      <c r="A61" s="409">
        <v>59</v>
      </c>
      <c r="B61" s="410" t="s">
        <v>244</v>
      </c>
      <c r="C61" s="496" t="s">
        <v>245</v>
      </c>
      <c r="D61" s="412">
        <v>409170024</v>
      </c>
      <c r="E61" s="487" t="s">
        <v>382</v>
      </c>
      <c r="F61" s="413" t="s">
        <v>25</v>
      </c>
      <c r="G61" s="347">
        <v>0</v>
      </c>
      <c r="H61" s="348"/>
      <c r="I61" s="428">
        <f t="shared" si="11"/>
        <v>0</v>
      </c>
      <c r="J61" s="348">
        <v>1</v>
      </c>
      <c r="K61" s="348"/>
      <c r="L61" s="428">
        <f t="shared" si="12"/>
        <v>1</v>
      </c>
      <c r="M61" s="348">
        <v>6</v>
      </c>
      <c r="N61" s="348"/>
      <c r="O61" s="428">
        <f t="shared" si="13"/>
        <v>6</v>
      </c>
      <c r="P61" s="348">
        <v>1</v>
      </c>
      <c r="Q61" s="348"/>
      <c r="R61" s="428">
        <f t="shared" si="14"/>
        <v>1</v>
      </c>
      <c r="S61" s="349">
        <v>2</v>
      </c>
      <c r="T61" s="349"/>
      <c r="U61" s="428">
        <f t="shared" si="15"/>
        <v>2</v>
      </c>
      <c r="V61" s="349">
        <v>5</v>
      </c>
      <c r="W61" s="349"/>
      <c r="X61" s="428">
        <f t="shared" si="16"/>
        <v>5</v>
      </c>
      <c r="Y61" s="428">
        <v>2</v>
      </c>
      <c r="Z61" s="428"/>
      <c r="AA61" s="136">
        <f t="shared" si="6"/>
        <v>2</v>
      </c>
      <c r="AB61" s="508"/>
      <c r="AC61" s="428"/>
      <c r="AD61" s="136">
        <f t="shared" si="7"/>
        <v>0</v>
      </c>
      <c r="AE61" s="508">
        <v>4</v>
      </c>
      <c r="AF61" s="428"/>
      <c r="AG61" s="136">
        <f t="shared" si="8"/>
        <v>4</v>
      </c>
      <c r="AH61" s="140">
        <f t="shared" si="10"/>
        <v>2.16</v>
      </c>
      <c r="AI61" s="404" t="str">
        <f t="shared" si="17"/>
        <v>Kém</v>
      </c>
    </row>
    <row r="62" spans="1:35" ht="18">
      <c r="A62" s="118">
        <v>60</v>
      </c>
      <c r="B62" s="423" t="s">
        <v>357</v>
      </c>
      <c r="C62" s="424" t="s">
        <v>358</v>
      </c>
      <c r="D62" s="187">
        <v>409170001</v>
      </c>
      <c r="E62" s="425" t="s">
        <v>383</v>
      </c>
      <c r="F62" s="426" t="s">
        <v>16</v>
      </c>
      <c r="G62" s="408">
        <v>7</v>
      </c>
      <c r="H62" s="408"/>
      <c r="I62" s="434">
        <f t="shared" si="11"/>
        <v>7</v>
      </c>
      <c r="J62" s="408">
        <v>3</v>
      </c>
      <c r="K62" s="408">
        <v>4</v>
      </c>
      <c r="L62" s="434">
        <f t="shared" si="12"/>
        <v>4</v>
      </c>
      <c r="M62" s="408">
        <v>5</v>
      </c>
      <c r="N62" s="408"/>
      <c r="O62" s="434">
        <f t="shared" si="13"/>
        <v>5</v>
      </c>
      <c r="P62" s="408">
        <v>3</v>
      </c>
      <c r="Q62" s="408">
        <v>4</v>
      </c>
      <c r="R62" s="434">
        <f t="shared" si="14"/>
        <v>4</v>
      </c>
      <c r="S62" s="408">
        <v>2</v>
      </c>
      <c r="T62" s="408">
        <v>2</v>
      </c>
      <c r="U62" s="434">
        <f t="shared" si="15"/>
        <v>2</v>
      </c>
      <c r="V62" s="408">
        <v>5</v>
      </c>
      <c r="W62" s="408"/>
      <c r="X62" s="434">
        <f t="shared" si="16"/>
        <v>5</v>
      </c>
      <c r="Y62" s="434">
        <v>4</v>
      </c>
      <c r="Z62" s="434">
        <v>6</v>
      </c>
      <c r="AA62" s="136">
        <f t="shared" si="6"/>
        <v>6</v>
      </c>
      <c r="AB62" s="509">
        <v>0</v>
      </c>
      <c r="AC62" s="434"/>
      <c r="AD62" s="136">
        <f t="shared" si="7"/>
        <v>0</v>
      </c>
      <c r="AE62" s="509">
        <v>3</v>
      </c>
      <c r="AF62" s="434">
        <v>3</v>
      </c>
      <c r="AG62" s="136">
        <f t="shared" si="8"/>
        <v>3</v>
      </c>
      <c r="AH62" s="140">
        <f t="shared" si="10"/>
        <v>4.48</v>
      </c>
      <c r="AI62" s="404" t="str">
        <f t="shared" si="17"/>
        <v>Yếu</v>
      </c>
    </row>
    <row r="63" ht="18"/>
    <row r="64" ht="18"/>
    <row r="65" ht="18"/>
    <row r="66" ht="18"/>
    <row r="67" ht="18"/>
    <row r="68" ht="18"/>
    <row r="69" ht="18"/>
    <row r="70" ht="18"/>
    <row r="71" ht="18"/>
    <row r="72" ht="18"/>
    <row r="73" ht="18"/>
    <row r="74" ht="18"/>
    <row r="75" ht="18"/>
    <row r="76" ht="18"/>
    <row r="77" ht="18">
      <c r="A77" s="117">
        <v>7</v>
      </c>
    </row>
    <row r="78" ht="18">
      <c r="A78" s="52">
        <v>16</v>
      </c>
    </row>
    <row r="79" ht="18"/>
    <row r="80" ht="18"/>
    <row r="81" spans="1:35" s="51" customFormat="1" ht="19.5" customHeight="1">
      <c r="A81" s="41"/>
      <c r="B81" s="71" t="s">
        <v>90</v>
      </c>
      <c r="C81" s="494" t="s">
        <v>91</v>
      </c>
      <c r="D81" s="98" t="s">
        <v>262</v>
      </c>
      <c r="E81" s="53" t="s">
        <v>92</v>
      </c>
      <c r="F81" s="54" t="s">
        <v>3</v>
      </c>
      <c r="G81" s="141"/>
      <c r="H81" s="142"/>
      <c r="I81" s="143">
        <f>IF(H81="",G81,IF(G81&gt;=5,H81,MAX(G81,H81)))</f>
        <v>0</v>
      </c>
      <c r="J81" s="142"/>
      <c r="K81" s="142"/>
      <c r="L81" s="143">
        <f>IF(K81="",J81,IF(J81&gt;=5,K81,MAX(J81,K81)))</f>
        <v>0</v>
      </c>
      <c r="M81" s="142"/>
      <c r="N81" s="142"/>
      <c r="O81" s="143">
        <f>IF(N81="",M81,IF(M81&gt;=5,N81,MAX(M81,N81)))</f>
        <v>0</v>
      </c>
      <c r="P81" s="142"/>
      <c r="Q81" s="142"/>
      <c r="R81" s="143">
        <f>IF(Q81="",P81,IF(P81&gt;=5,Q81,MAX(P81,Q81)))</f>
        <v>0</v>
      </c>
      <c r="S81" s="156"/>
      <c r="T81" s="156"/>
      <c r="U81" s="143">
        <f>IF(T81="",S81,IF(S81&gt;=5,T81,MAX(S81,T81)))</f>
        <v>0</v>
      </c>
      <c r="V81" s="156"/>
      <c r="W81" s="156"/>
      <c r="X81" s="143">
        <f>IF(W81="",V81,IF(V81&gt;=5,W81,MAX(V81,W81)))</f>
        <v>0</v>
      </c>
      <c r="Y81" s="143"/>
      <c r="Z81" s="143"/>
      <c r="AA81" s="143"/>
      <c r="AB81" s="337"/>
      <c r="AC81" s="143"/>
      <c r="AD81" s="143"/>
      <c r="AE81" s="337"/>
      <c r="AF81" s="143"/>
      <c r="AG81" s="143"/>
      <c r="AH81" s="140">
        <f>IF(G81="M",ROUND(SUMPRODUCT(J81:AG81,$J$2:$AG$2)/SUM($J$2:$AG$2),2),ROUND(SUMPRODUCT(G81:AG81,$G$2:$AG$2)/SUM($G$2:$AG$2),2))</f>
        <v>0</v>
      </c>
      <c r="AI81" s="50" t="str">
        <f>IF(AH81&gt;=9,"Xuất Sắc",IF(AH81&gt;=8,"Giỏi",IF(AH81&gt;=7,"Khá",IF(AH81&gt;=6,"TB.Khá",IF(AH81&gt;=5,"Trung Bình",IF(AH81&gt;=4,"Yếu","Kém"))))))</f>
        <v>Kém</v>
      </c>
    </row>
    <row r="82" spans="1:35" s="51" customFormat="1" ht="19.5" customHeight="1">
      <c r="A82" s="41"/>
      <c r="B82" s="71" t="s">
        <v>113</v>
      </c>
      <c r="C82" s="494" t="s">
        <v>111</v>
      </c>
      <c r="D82" s="98" t="s">
        <v>271</v>
      </c>
      <c r="E82" s="53" t="s">
        <v>63</v>
      </c>
      <c r="F82" s="54" t="s">
        <v>53</v>
      </c>
      <c r="G82" s="141"/>
      <c r="H82" s="142"/>
      <c r="I82" s="143">
        <f>IF(H82="",G82,IF(G82&gt;=5,H82,MAX(G82,H82)))</f>
        <v>0</v>
      </c>
      <c r="J82" s="142"/>
      <c r="K82" s="142"/>
      <c r="L82" s="143">
        <f>IF(K82="",J82,IF(J82&gt;=5,K82,MAX(J82,K82)))</f>
        <v>0</v>
      </c>
      <c r="M82" s="142"/>
      <c r="N82" s="142"/>
      <c r="O82" s="143">
        <f>IF(N82="",M82,IF(M82&gt;=5,N82,MAX(M82,N82)))</f>
        <v>0</v>
      </c>
      <c r="P82" s="142"/>
      <c r="Q82" s="142"/>
      <c r="R82" s="143">
        <f>IF(Q82="",P82,IF(P82&gt;=5,Q82,MAX(P82,Q82)))</f>
        <v>0</v>
      </c>
      <c r="S82" s="156"/>
      <c r="T82" s="156"/>
      <c r="U82" s="143">
        <f>IF(T82="",S82,IF(S82&gt;=5,T82,MAX(S82,T82)))</f>
        <v>0</v>
      </c>
      <c r="V82" s="156"/>
      <c r="W82" s="156"/>
      <c r="X82" s="143">
        <f>IF(W82="",V82,IF(V82&gt;=5,W82,MAX(V82,W82)))</f>
        <v>0</v>
      </c>
      <c r="Y82" s="143"/>
      <c r="Z82" s="143"/>
      <c r="AA82" s="143"/>
      <c r="AB82" s="337"/>
      <c r="AC82" s="143"/>
      <c r="AD82" s="143"/>
      <c r="AE82" s="337"/>
      <c r="AF82" s="143"/>
      <c r="AG82" s="143"/>
      <c r="AH82" s="140">
        <f>IF(G82="M",ROUND(SUMPRODUCT(J82:AG82,$J$2:$AG$2)/SUM($J$2:$AG$2),2),ROUND(SUMPRODUCT(G82:AG82,$G$2:$AG$2)/SUM($G$2:$AG$2),2))</f>
        <v>0</v>
      </c>
      <c r="AI82" s="50" t="str">
        <f>IF(AH82&gt;=9,"Xuất Sắc",IF(AH82&gt;=8,"Giỏi",IF(AH82&gt;=7,"Khá",IF(AH82&gt;=6,"TB.Khá",IF(AH82&gt;=5,"Trung Bình",IF(AH82&gt;=4,"Yếu","Kém"))))))</f>
        <v>Kém</v>
      </c>
    </row>
  </sheetData>
  <sheetProtection/>
  <mergeCells count="1">
    <mergeCell ref="A2:F2"/>
  </mergeCells>
  <printOptions/>
  <pageMargins left="0.2" right="0.16" top="0.33" bottom="0.27" header="0.17" footer="0.22"/>
  <pageSetup horizontalDpi="300" verticalDpi="300" orientation="landscape" paperSize="8" scale="7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O89"/>
  <sheetViews>
    <sheetView tabSelected="1" zoomScale="85" zoomScaleNormal="85" workbookViewId="0" topLeftCell="A1">
      <selection activeCell="A5" sqref="A5:AM5"/>
    </sheetView>
  </sheetViews>
  <sheetFormatPr defaultColWidth="8.796875" defaultRowHeight="15"/>
  <cols>
    <col min="1" max="1" width="3.59765625" style="249" customWidth="1"/>
    <col min="2" max="2" width="16.69921875" style="332" customWidth="1"/>
    <col min="3" max="3" width="7.69921875" style="598" customWidth="1"/>
    <col min="4" max="4" width="9.8984375" style="332" customWidth="1"/>
    <col min="5" max="5" width="7.69921875" style="250" customWidth="1"/>
    <col min="6" max="6" width="8" style="251" customWidth="1"/>
    <col min="7" max="7" width="4.19921875" style="251" customWidth="1"/>
    <col min="8" max="33" width="4.19921875" style="249" customWidth="1"/>
    <col min="34" max="34" width="4.8984375" style="249" customWidth="1"/>
    <col min="35" max="35" width="6.5" style="249" customWidth="1"/>
    <col min="36" max="36" width="10.5" style="296" customWidth="1"/>
    <col min="37" max="37" width="4.8984375" style="249" customWidth="1"/>
    <col min="38" max="38" width="5.09765625" style="249" customWidth="1"/>
    <col min="39" max="39" width="11" style="249" customWidth="1"/>
    <col min="40" max="40" width="7.69921875" style="249" customWidth="1"/>
    <col min="41" max="16384" width="9" style="249" customWidth="1"/>
  </cols>
  <sheetData>
    <row r="1" spans="1:36" s="318" customFormat="1" ht="17.25" customHeight="1">
      <c r="A1" s="289"/>
      <c r="B1" s="656" t="s">
        <v>337</v>
      </c>
      <c r="C1" s="657"/>
      <c r="D1" s="657"/>
      <c r="E1" s="291"/>
      <c r="F1" s="291"/>
      <c r="G1" s="292"/>
      <c r="H1" s="293"/>
      <c r="I1" s="292"/>
      <c r="J1" s="292"/>
      <c r="K1" s="293"/>
      <c r="L1" s="293"/>
      <c r="M1" s="293"/>
      <c r="N1" s="293"/>
      <c r="O1" s="293"/>
      <c r="P1" s="293"/>
      <c r="Q1" s="501"/>
      <c r="R1" s="501"/>
      <c r="S1" s="292" t="s">
        <v>342</v>
      </c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89"/>
      <c r="AJ1" s="292"/>
    </row>
    <row r="2" spans="1:36" s="318" customFormat="1" ht="17.25" customHeight="1">
      <c r="A2" s="289"/>
      <c r="B2" s="658" t="s">
        <v>338</v>
      </c>
      <c r="C2" s="659"/>
      <c r="D2" s="659"/>
      <c r="E2" s="294"/>
      <c r="F2" s="291"/>
      <c r="G2" s="298"/>
      <c r="H2" s="293"/>
      <c r="I2" s="292"/>
      <c r="J2" s="292"/>
      <c r="K2" s="293"/>
      <c r="L2" s="293"/>
      <c r="M2" s="293"/>
      <c r="N2" s="293"/>
      <c r="O2" s="293"/>
      <c r="P2" s="293"/>
      <c r="Q2" s="501"/>
      <c r="R2" s="501"/>
      <c r="S2" s="298" t="s">
        <v>343</v>
      </c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89"/>
      <c r="AJ2" s="292"/>
    </row>
    <row r="3" spans="1:39" ht="18.75">
      <c r="A3" s="289"/>
      <c r="B3" s="303"/>
      <c r="C3" s="592"/>
      <c r="D3" s="303"/>
      <c r="E3" s="291"/>
      <c r="F3" s="291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</row>
    <row r="4" spans="1:39" ht="22.5">
      <c r="A4" s="648" t="s">
        <v>395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648"/>
    </row>
    <row r="5" spans="1:39" ht="18.75">
      <c r="A5" s="649" t="s">
        <v>341</v>
      </c>
      <c r="B5" s="649"/>
      <c r="C5" s="649"/>
      <c r="D5" s="649"/>
      <c r="E5" s="649"/>
      <c r="F5" s="649"/>
      <c r="G5" s="649"/>
      <c r="H5" s="649"/>
      <c r="I5" s="649"/>
      <c r="J5" s="649"/>
      <c r="K5" s="649"/>
      <c r="L5" s="649"/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  <c r="Z5" s="649"/>
      <c r="AA5" s="649"/>
      <c r="AB5" s="649"/>
      <c r="AC5" s="649"/>
      <c r="AD5" s="649"/>
      <c r="AE5" s="649"/>
      <c r="AF5" s="649"/>
      <c r="AG5" s="649"/>
      <c r="AH5" s="649"/>
      <c r="AI5" s="649"/>
      <c r="AJ5" s="649"/>
      <c r="AK5" s="649"/>
      <c r="AL5" s="649"/>
      <c r="AM5" s="649"/>
    </row>
    <row r="6" spans="1:39" ht="26.25" customHeight="1">
      <c r="A6" s="590"/>
      <c r="B6" s="590"/>
      <c r="C6" s="590"/>
      <c r="D6" s="590"/>
      <c r="E6" s="590"/>
      <c r="F6" s="590"/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0"/>
      <c r="X6" s="590"/>
      <c r="Y6" s="590"/>
      <c r="Z6" s="590"/>
      <c r="AA6" s="590"/>
      <c r="AB6" s="590"/>
      <c r="AC6" s="590"/>
      <c r="AD6" s="590"/>
      <c r="AE6" s="590"/>
      <c r="AF6" s="590"/>
      <c r="AG6" s="590"/>
      <c r="AH6" s="590"/>
      <c r="AI6" s="590"/>
      <c r="AJ6" s="590"/>
      <c r="AK6" s="590"/>
      <c r="AL6" s="590"/>
      <c r="AM6" s="590"/>
    </row>
    <row r="7" spans="1:39" ht="42.75" customHeight="1">
      <c r="A7" s="306"/>
      <c r="B7" s="307"/>
      <c r="C7" s="593"/>
      <c r="D7" s="307"/>
      <c r="E7" s="307"/>
      <c r="F7" s="307"/>
      <c r="G7" s="662" t="s">
        <v>392</v>
      </c>
      <c r="H7" s="663"/>
      <c r="I7" s="663"/>
      <c r="J7" s="663"/>
      <c r="K7" s="663"/>
      <c r="L7" s="663"/>
      <c r="M7" s="663"/>
      <c r="N7" s="663"/>
      <c r="O7" s="663"/>
      <c r="P7" s="663"/>
      <c r="Q7" s="663"/>
      <c r="R7" s="663"/>
      <c r="S7" s="662" t="s">
        <v>393</v>
      </c>
      <c r="T7" s="663"/>
      <c r="U7" s="663"/>
      <c r="V7" s="663"/>
      <c r="W7" s="663"/>
      <c r="X7" s="663"/>
      <c r="Y7" s="663"/>
      <c r="Z7" s="663"/>
      <c r="AA7" s="663"/>
      <c r="AB7" s="663"/>
      <c r="AC7" s="663"/>
      <c r="AD7" s="663"/>
      <c r="AE7" s="663"/>
      <c r="AF7" s="663"/>
      <c r="AG7" s="663"/>
      <c r="AH7" s="663"/>
      <c r="AI7" s="306"/>
      <c r="AJ7" s="306"/>
      <c r="AK7" s="306"/>
      <c r="AL7" s="306"/>
      <c r="AM7" s="306"/>
    </row>
    <row r="8" spans="1:40" s="314" customFormat="1" ht="186" customHeight="1">
      <c r="A8" s="308" t="s">
        <v>33</v>
      </c>
      <c r="B8" s="395" t="s">
        <v>35</v>
      </c>
      <c r="C8" s="396" t="s">
        <v>36</v>
      </c>
      <c r="D8" s="309" t="s">
        <v>34</v>
      </c>
      <c r="E8" s="309" t="s">
        <v>37</v>
      </c>
      <c r="F8" s="308" t="s">
        <v>38</v>
      </c>
      <c r="G8" s="600" t="s">
        <v>246</v>
      </c>
      <c r="H8" s="601" t="s">
        <v>249</v>
      </c>
      <c r="I8" s="600" t="s">
        <v>250</v>
      </c>
      <c r="J8" s="600" t="s">
        <v>251</v>
      </c>
      <c r="K8" s="600" t="s">
        <v>252</v>
      </c>
      <c r="L8" s="600" t="s">
        <v>253</v>
      </c>
      <c r="M8" s="602" t="s">
        <v>332</v>
      </c>
      <c r="N8" s="601" t="s">
        <v>331</v>
      </c>
      <c r="O8" s="601" t="s">
        <v>249</v>
      </c>
      <c r="P8" s="601" t="s">
        <v>330</v>
      </c>
      <c r="Q8" s="601" t="s">
        <v>329</v>
      </c>
      <c r="R8" s="601" t="s">
        <v>328</v>
      </c>
      <c r="S8" s="603" t="s">
        <v>351</v>
      </c>
      <c r="T8" s="603" t="s">
        <v>356</v>
      </c>
      <c r="U8" s="603" t="s">
        <v>355</v>
      </c>
      <c r="V8" s="604" t="s">
        <v>350</v>
      </c>
      <c r="W8" s="603" t="s">
        <v>352</v>
      </c>
      <c r="X8" s="603" t="s">
        <v>353</v>
      </c>
      <c r="Y8" s="603" t="s">
        <v>354</v>
      </c>
      <c r="Z8" s="605" t="s">
        <v>366</v>
      </c>
      <c r="AA8" s="606" t="s">
        <v>369</v>
      </c>
      <c r="AB8" s="606" t="s">
        <v>370</v>
      </c>
      <c r="AC8" s="607" t="s">
        <v>371</v>
      </c>
      <c r="AD8" s="606" t="s">
        <v>372</v>
      </c>
      <c r="AE8" s="606" t="s">
        <v>373</v>
      </c>
      <c r="AF8" s="606" t="s">
        <v>374</v>
      </c>
      <c r="AG8" s="606" t="s">
        <v>379</v>
      </c>
      <c r="AH8" s="606" t="s">
        <v>380</v>
      </c>
      <c r="AI8" s="497" t="s">
        <v>390</v>
      </c>
      <c r="AJ8" s="312" t="s">
        <v>391</v>
      </c>
      <c r="AK8" s="313" t="s">
        <v>334</v>
      </c>
      <c r="AL8" s="313" t="s">
        <v>335</v>
      </c>
      <c r="AM8" s="313" t="s">
        <v>336</v>
      </c>
      <c r="AN8" s="311" t="s">
        <v>394</v>
      </c>
    </row>
    <row r="9" spans="1:40" s="314" customFormat="1" ht="18.75" customHeight="1">
      <c r="A9" s="664" t="s">
        <v>39</v>
      </c>
      <c r="B9" s="665"/>
      <c r="C9" s="665"/>
      <c r="D9" s="665"/>
      <c r="E9" s="665"/>
      <c r="F9" s="666"/>
      <c r="G9" s="391">
        <f>'HK1'!I2</f>
        <v>5</v>
      </c>
      <c r="H9" s="391">
        <f>'HK1'!L2</f>
        <v>3</v>
      </c>
      <c r="I9" s="391">
        <f>'HK1'!O2</f>
        <v>4</v>
      </c>
      <c r="J9" s="391">
        <f>'HK1'!R2</f>
        <v>4</v>
      </c>
      <c r="K9" s="392">
        <f>'HK1'!U2</f>
        <v>4</v>
      </c>
      <c r="L9" s="391">
        <f>'HK1'!X2</f>
        <v>0</v>
      </c>
      <c r="M9" s="391">
        <f>'HK2'!I2</f>
        <v>5</v>
      </c>
      <c r="N9" s="391">
        <f>'HK2'!L2</f>
        <v>4</v>
      </c>
      <c r="O9" s="391">
        <f>'HK2'!O2</f>
        <v>5</v>
      </c>
      <c r="P9" s="391">
        <f>'HK2'!R2</f>
        <v>5</v>
      </c>
      <c r="Q9" s="391">
        <f>'HK2'!U2</f>
        <v>3</v>
      </c>
      <c r="R9" s="391">
        <f>'HK2'!X2</f>
        <v>0</v>
      </c>
      <c r="S9" s="391">
        <f>'HK3'!I2</f>
        <v>4</v>
      </c>
      <c r="T9" s="391">
        <f>'HK3'!L2</f>
        <v>3</v>
      </c>
      <c r="U9" s="391">
        <f>'HK3'!O2</f>
        <v>5</v>
      </c>
      <c r="V9" s="391">
        <f>'HK3'!R2</f>
        <v>3</v>
      </c>
      <c r="W9" s="391">
        <f>'HK3'!U2</f>
        <v>3</v>
      </c>
      <c r="X9" s="391">
        <f>'HK3'!X2</f>
        <v>3</v>
      </c>
      <c r="Y9" s="391">
        <f>'HK3'!AA2</f>
        <v>0</v>
      </c>
      <c r="Z9" s="391">
        <f>'HK4'!I2</f>
        <v>4</v>
      </c>
      <c r="AA9" s="391">
        <f>'HK4'!L2</f>
        <v>3</v>
      </c>
      <c r="AB9" s="391">
        <f>'HK4'!O2</f>
        <v>3</v>
      </c>
      <c r="AC9" s="391">
        <f>'HK4'!R2</f>
        <v>4</v>
      </c>
      <c r="AD9" s="391">
        <f>'HK4'!U2</f>
        <v>4</v>
      </c>
      <c r="AE9" s="391">
        <f>'HK4'!X2</f>
        <v>3</v>
      </c>
      <c r="AF9" s="391">
        <f>'HK4'!AA2</f>
        <v>3</v>
      </c>
      <c r="AG9" s="488">
        <f>'HK4'!AD2</f>
        <v>1</v>
      </c>
      <c r="AH9" s="488">
        <f>'HK4'!AG2</f>
        <v>0</v>
      </c>
      <c r="AI9" s="393">
        <f>SUM(S9:AH9)</f>
        <v>46</v>
      </c>
      <c r="AJ9" s="389"/>
      <c r="AK9" s="390"/>
      <c r="AL9" s="390"/>
      <c r="AM9" s="390"/>
      <c r="AN9" s="393">
        <f>SUM(G9:AH9)</f>
        <v>88</v>
      </c>
    </row>
    <row r="10" spans="1:40" s="318" customFormat="1" ht="23.25" customHeight="1">
      <c r="A10" s="310">
        <v>1</v>
      </c>
      <c r="B10" s="315" t="s">
        <v>76</v>
      </c>
      <c r="C10" s="594" t="s">
        <v>40</v>
      </c>
      <c r="D10" s="46" t="s">
        <v>256</v>
      </c>
      <c r="E10" s="310"/>
      <c r="F10" s="316" t="s">
        <v>2</v>
      </c>
      <c r="G10" s="489">
        <f>'HK1'!I3</f>
        <v>8</v>
      </c>
      <c r="H10" s="489">
        <f>'HK1'!L3</f>
        <v>6</v>
      </c>
      <c r="I10" s="489">
        <f>'HK1'!O3</f>
        <v>7</v>
      </c>
      <c r="J10" s="489">
        <f>'HK1'!R3</f>
        <v>9</v>
      </c>
      <c r="K10" s="490">
        <f>'HK1'!U3</f>
        <v>5</v>
      </c>
      <c r="L10" s="489">
        <f>'HK1'!X3</f>
        <v>7</v>
      </c>
      <c r="M10" s="489">
        <f>'HK2'!I3</f>
        <v>9</v>
      </c>
      <c r="N10" s="489">
        <f>'HK2'!L3</f>
        <v>9</v>
      </c>
      <c r="O10" s="489">
        <f>'HK2'!O3</f>
        <v>6</v>
      </c>
      <c r="P10" s="489">
        <f>'HK2'!R3</f>
        <v>5</v>
      </c>
      <c r="Q10" s="489">
        <f>'HK2'!U3</f>
        <v>8</v>
      </c>
      <c r="R10" s="489">
        <f>'HK2'!X3</f>
        <v>5</v>
      </c>
      <c r="S10" s="489">
        <f>'HK3'!I3</f>
        <v>8</v>
      </c>
      <c r="T10" s="489">
        <f>'HK3'!L3</f>
        <v>6</v>
      </c>
      <c r="U10" s="489">
        <f>'HK3'!O3</f>
        <v>6</v>
      </c>
      <c r="V10" s="489">
        <f>'HK3'!R3</f>
        <v>7</v>
      </c>
      <c r="W10" s="489">
        <f>'HK3'!U3</f>
        <v>7</v>
      </c>
      <c r="X10" s="489">
        <f>'HK3'!X3</f>
        <v>5</v>
      </c>
      <c r="Y10" s="489">
        <f>'HK3'!AA3</f>
        <v>7</v>
      </c>
      <c r="Z10" s="489">
        <f>'HK4'!I3</f>
        <v>7</v>
      </c>
      <c r="AA10" s="489">
        <f>'HK4'!L3</f>
        <v>7</v>
      </c>
      <c r="AB10" s="489">
        <f>'HK4'!O3</f>
        <v>6</v>
      </c>
      <c r="AC10" s="489">
        <f>'HK4'!R3</f>
        <v>4</v>
      </c>
      <c r="AD10" s="489">
        <f>'HK4'!U3</f>
        <v>5</v>
      </c>
      <c r="AE10" s="489">
        <f>'HK4'!X3</f>
        <v>5</v>
      </c>
      <c r="AF10" s="489">
        <f>'HK4'!AA3</f>
        <v>8</v>
      </c>
      <c r="AG10" s="491">
        <f>'HK4'!AD3</f>
        <v>0</v>
      </c>
      <c r="AH10" s="491">
        <f>'HK4'!AG3</f>
        <v>8</v>
      </c>
      <c r="AI10" s="608">
        <f>ROUND(SUMPRODUCT(S10:AH10,$S$9:$AH$9)/SUMIF($S10:$AH10,"&lt;&gt;M",$S$9:$AH$9),2)</f>
        <v>6.07</v>
      </c>
      <c r="AJ10" s="500" t="str">
        <f>IF(AI10&gt;=9,"Xuất Sắc",IF(AI10&gt;=8,"Giỏi",IF(AI10&gt;=7,"Khá",IF(AI10&gt;=6,"TB.Khá",IF(AI10&gt;=5,"Trung Bình",IF(AI10&gt;=4,"Yếu","Kém"))))))</f>
        <v>TB.Khá</v>
      </c>
      <c r="AK10" s="261">
        <f>COUNTIF(G10:AH10,"&lt;5")</f>
        <v>2</v>
      </c>
      <c r="AL10" s="261">
        <f>SUMIF(G10:AH10,"&lt;5",$G$9:$AH$9)</f>
        <v>5</v>
      </c>
      <c r="AM10" s="279" t="str">
        <f>IF(AND(AI10&gt;=5,AL10&lt;=25),"Học tiếp",IF(OR(AI10&lt;3.5,AN10&lt;4),"Thôi học","Ngừng học"))</f>
        <v>Học tiếp</v>
      </c>
      <c r="AN10" s="388">
        <f aca="true" t="shared" si="0" ref="AN10:AN41">ROUND(SUMPRODUCT(G10:AH10,$G$9:$AH$9)/SUMIF($G10:$AH10,"&lt;&gt;M",$G$9:$AH$9),2)</f>
        <v>6.6</v>
      </c>
    </row>
    <row r="11" spans="1:40" s="318" customFormat="1" ht="23.25" customHeight="1">
      <c r="A11" s="246">
        <v>2</v>
      </c>
      <c r="B11" s="247" t="s">
        <v>77</v>
      </c>
      <c r="C11" s="595" t="s">
        <v>40</v>
      </c>
      <c r="D11" s="53" t="s">
        <v>257</v>
      </c>
      <c r="E11" s="246" t="s">
        <v>78</v>
      </c>
      <c r="F11" s="319" t="s">
        <v>79</v>
      </c>
      <c r="G11" s="489">
        <f>'HK1'!I4</f>
        <v>7</v>
      </c>
      <c r="H11" s="489">
        <f>'HK1'!L4</f>
        <v>6</v>
      </c>
      <c r="I11" s="489">
        <f>'HK1'!O4</f>
        <v>7</v>
      </c>
      <c r="J11" s="489">
        <f>'HK1'!R4</f>
        <v>6</v>
      </c>
      <c r="K11" s="490">
        <f>'HK1'!U4</f>
        <v>6</v>
      </c>
      <c r="L11" s="489">
        <f>'HK1'!X4</f>
        <v>8</v>
      </c>
      <c r="M11" s="489">
        <f>'HK2'!I4</f>
        <v>10</v>
      </c>
      <c r="N11" s="489">
        <f>'HK2'!L4</f>
        <v>5</v>
      </c>
      <c r="O11" s="489">
        <f>'HK2'!O4</f>
        <v>6</v>
      </c>
      <c r="P11" s="489">
        <f>'HK2'!R4</f>
        <v>5</v>
      </c>
      <c r="Q11" s="489">
        <f>'HK2'!U4</f>
        <v>6</v>
      </c>
      <c r="R11" s="489">
        <f>'HK2'!X4</f>
        <v>7</v>
      </c>
      <c r="S11" s="489">
        <f>'HK3'!I4</f>
        <v>8</v>
      </c>
      <c r="T11" s="489">
        <f>'HK3'!L4</f>
        <v>7</v>
      </c>
      <c r="U11" s="489">
        <f>'HK3'!O4</f>
        <v>7</v>
      </c>
      <c r="V11" s="489">
        <f>'HK3'!R4</f>
        <v>5</v>
      </c>
      <c r="W11" s="489">
        <f>'HK3'!U4</f>
        <v>8</v>
      </c>
      <c r="X11" s="489">
        <f>'HK3'!X4</f>
        <v>5</v>
      </c>
      <c r="Y11" s="489">
        <f>'HK3'!AA4</f>
        <v>5</v>
      </c>
      <c r="Z11" s="489">
        <f>'HK4'!I4</f>
        <v>7</v>
      </c>
      <c r="AA11" s="489">
        <f>'HK4'!L4</f>
        <v>6</v>
      </c>
      <c r="AB11" s="489">
        <f>'HK4'!O4</f>
        <v>7</v>
      </c>
      <c r="AC11" s="489">
        <f>'HK4'!R4</f>
        <v>3</v>
      </c>
      <c r="AD11" s="489">
        <f>'HK4'!U4</f>
        <v>8</v>
      </c>
      <c r="AE11" s="489">
        <f>'HK4'!X4</f>
        <v>5</v>
      </c>
      <c r="AF11" s="489">
        <f>'HK4'!AA4</f>
        <v>7</v>
      </c>
      <c r="AG11" s="491">
        <f>'HK4'!AD4</f>
        <v>0</v>
      </c>
      <c r="AH11" s="491">
        <f>'HK4'!AG4</f>
        <v>7</v>
      </c>
      <c r="AI11" s="608">
        <f aca="true" t="shared" si="1" ref="AI11:AI69">ROUND(SUMPRODUCT(S11:AH11,$S$9:$AH$9)/SUMIF($S11:$AH11,"&lt;&gt;M",$S$9:$AH$9),2)</f>
        <v>6.28</v>
      </c>
      <c r="AJ11" s="500" t="str">
        <f aca="true" t="shared" si="2" ref="AJ11:AJ69">IF(AI11&gt;=9,"Xuất Sắc",IF(AI11&gt;=8,"Giỏi",IF(AI11&gt;=7,"Khá",IF(AI11&gt;=6,"TB.Khá",IF(AI11&gt;=5,"Trung Bình",IF(AI11&gt;=4,"Yếu","Kém"))))))</f>
        <v>TB.Khá</v>
      </c>
      <c r="AK11" s="261">
        <f aca="true" t="shared" si="3" ref="AK11:AK63">COUNTIF(G11:AH11,"&lt;5")</f>
        <v>2</v>
      </c>
      <c r="AL11" s="261">
        <f aca="true" t="shared" si="4" ref="AL11:AL63">SUMIF(G11:AH11,"&lt;5",$G$9:$AH$9)</f>
        <v>5</v>
      </c>
      <c r="AM11" s="279" t="str">
        <f aca="true" t="shared" si="5" ref="AM11:AM69">IF(AND(AI11&gt;=5,AL11&lt;=25),"Học tiếp",IF(OR(AI11&lt;3.5,AN11&lt;4),"Thôi học","Ngừng học"))</f>
        <v>Học tiếp</v>
      </c>
      <c r="AN11" s="388">
        <f t="shared" si="0"/>
        <v>6.38</v>
      </c>
    </row>
    <row r="12" spans="1:40" s="318" customFormat="1" ht="23.25" customHeight="1">
      <c r="A12" s="246">
        <v>3</v>
      </c>
      <c r="B12" s="247" t="s">
        <v>80</v>
      </c>
      <c r="C12" s="595" t="s">
        <v>81</v>
      </c>
      <c r="D12" s="53" t="s">
        <v>258</v>
      </c>
      <c r="E12" s="246" t="s">
        <v>57</v>
      </c>
      <c r="F12" s="319" t="s">
        <v>82</v>
      </c>
      <c r="G12" s="489">
        <f>'HK1'!I5</f>
        <v>7</v>
      </c>
      <c r="H12" s="489">
        <f>'HK1'!L5</f>
        <v>5</v>
      </c>
      <c r="I12" s="489">
        <f>'HK1'!O5</f>
        <v>5</v>
      </c>
      <c r="J12" s="489">
        <f>'HK1'!R5</f>
        <v>5</v>
      </c>
      <c r="K12" s="490">
        <f>'HK1'!U5</f>
        <v>5</v>
      </c>
      <c r="L12" s="489">
        <f>'HK1'!X5</f>
        <v>8</v>
      </c>
      <c r="M12" s="489">
        <f>'HK2'!I5</f>
        <v>10</v>
      </c>
      <c r="N12" s="489">
        <f>'HK2'!L5</f>
        <v>6</v>
      </c>
      <c r="O12" s="489">
        <f>'HK2'!O5</f>
        <v>7</v>
      </c>
      <c r="P12" s="489">
        <f>'HK2'!R5</f>
        <v>5</v>
      </c>
      <c r="Q12" s="489">
        <f>'HK2'!U5</f>
        <v>5</v>
      </c>
      <c r="R12" s="489">
        <f>'HK2'!X5</f>
        <v>8</v>
      </c>
      <c r="S12" s="489">
        <f>'HK3'!I5</f>
        <v>8</v>
      </c>
      <c r="T12" s="489">
        <f>'HK3'!L5</f>
        <v>8</v>
      </c>
      <c r="U12" s="489">
        <f>'HK3'!O5</f>
        <v>6</v>
      </c>
      <c r="V12" s="489">
        <f>'HK3'!R5</f>
        <v>0</v>
      </c>
      <c r="W12" s="489">
        <f>'HK3'!U5</f>
        <v>7</v>
      </c>
      <c r="X12" s="489">
        <f>'HK3'!X5</f>
        <v>6</v>
      </c>
      <c r="Y12" s="489">
        <f>'HK3'!AA5</f>
        <v>6</v>
      </c>
      <c r="Z12" s="489">
        <f>'HK4'!I5</f>
        <v>7</v>
      </c>
      <c r="AA12" s="489">
        <f>'HK4'!L5</f>
        <v>5</v>
      </c>
      <c r="AB12" s="489">
        <f>'HK4'!O5</f>
        <v>6</v>
      </c>
      <c r="AC12" s="489">
        <f>'HK4'!R5</f>
        <v>3</v>
      </c>
      <c r="AD12" s="489">
        <f>'HK4'!U5</f>
        <v>6</v>
      </c>
      <c r="AE12" s="489">
        <f>'HK4'!X5</f>
        <v>5</v>
      </c>
      <c r="AF12" s="489">
        <f>'HK4'!AA5</f>
        <v>4</v>
      </c>
      <c r="AG12" s="491">
        <f>'HK4'!AD5</f>
        <v>0</v>
      </c>
      <c r="AH12" s="491">
        <f>'HK4'!AG5</f>
        <v>6</v>
      </c>
      <c r="AI12" s="608">
        <f t="shared" si="1"/>
        <v>5.41</v>
      </c>
      <c r="AJ12" s="500" t="str">
        <f t="shared" si="2"/>
        <v>Trung Bình</v>
      </c>
      <c r="AK12" s="261">
        <f t="shared" si="3"/>
        <v>4</v>
      </c>
      <c r="AL12" s="261">
        <f t="shared" si="4"/>
        <v>11</v>
      </c>
      <c r="AM12" s="279" t="str">
        <f t="shared" si="5"/>
        <v>Học tiếp</v>
      </c>
      <c r="AN12" s="388">
        <f t="shared" si="0"/>
        <v>5.77</v>
      </c>
    </row>
    <row r="13" spans="1:40" s="318" customFormat="1" ht="23.25" customHeight="1">
      <c r="A13" s="310">
        <v>4</v>
      </c>
      <c r="B13" s="247" t="s">
        <v>83</v>
      </c>
      <c r="C13" s="595" t="s">
        <v>81</v>
      </c>
      <c r="D13" s="53" t="s">
        <v>259</v>
      </c>
      <c r="E13" s="246" t="s">
        <v>55</v>
      </c>
      <c r="F13" s="319" t="s">
        <v>25</v>
      </c>
      <c r="G13" s="489">
        <f>'HK1'!I6</f>
        <v>9</v>
      </c>
      <c r="H13" s="489">
        <f>'HK1'!L6</f>
        <v>5</v>
      </c>
      <c r="I13" s="489">
        <f>'HK1'!O6</f>
        <v>6</v>
      </c>
      <c r="J13" s="489">
        <f>'HK1'!R6</f>
        <v>9</v>
      </c>
      <c r="K13" s="490">
        <f>'HK1'!U6</f>
        <v>6</v>
      </c>
      <c r="L13" s="489">
        <f>'HK1'!X6</f>
        <v>6</v>
      </c>
      <c r="M13" s="489">
        <f>'HK2'!I6</f>
        <v>8</v>
      </c>
      <c r="N13" s="489">
        <f>'HK2'!L6</f>
        <v>5</v>
      </c>
      <c r="O13" s="489">
        <f>'HK2'!O6</f>
        <v>6</v>
      </c>
      <c r="P13" s="489">
        <f>'HK2'!R6</f>
        <v>6</v>
      </c>
      <c r="Q13" s="489">
        <f>'HK2'!U6</f>
        <v>6</v>
      </c>
      <c r="R13" s="489">
        <f>'HK2'!X6</f>
        <v>5</v>
      </c>
      <c r="S13" s="489">
        <f>'HK3'!I6</f>
        <v>10</v>
      </c>
      <c r="T13" s="489">
        <f>'HK3'!L6</f>
        <v>8</v>
      </c>
      <c r="U13" s="489">
        <f>'HK3'!O6</f>
        <v>6</v>
      </c>
      <c r="V13" s="489">
        <f>'HK3'!R6</f>
        <v>7</v>
      </c>
      <c r="W13" s="489">
        <f>'HK3'!U6</f>
        <v>7</v>
      </c>
      <c r="X13" s="489">
        <f>'HK3'!X6</f>
        <v>6</v>
      </c>
      <c r="Y13" s="489">
        <f>'HK3'!AA6</f>
        <v>3</v>
      </c>
      <c r="Z13" s="489">
        <f>'HK4'!I6</f>
        <v>5</v>
      </c>
      <c r="AA13" s="489">
        <f>'HK4'!L6</f>
        <v>5</v>
      </c>
      <c r="AB13" s="489">
        <f>'HK4'!O6</f>
        <v>5</v>
      </c>
      <c r="AC13" s="489">
        <f>'HK4'!R6</f>
        <v>3</v>
      </c>
      <c r="AD13" s="489">
        <f>'HK4'!U6</f>
        <v>6</v>
      </c>
      <c r="AE13" s="489">
        <f>'HK4'!X6</f>
        <v>6</v>
      </c>
      <c r="AF13" s="489">
        <f>'HK4'!AA6</f>
        <v>6</v>
      </c>
      <c r="AG13" s="491">
        <f>'HK4'!AD6</f>
        <v>0</v>
      </c>
      <c r="AH13" s="491">
        <f>'HK4'!AG6</f>
        <v>7</v>
      </c>
      <c r="AI13" s="608">
        <f t="shared" si="1"/>
        <v>6</v>
      </c>
      <c r="AJ13" s="500" t="str">
        <f t="shared" si="2"/>
        <v>TB.Khá</v>
      </c>
      <c r="AK13" s="261">
        <f t="shared" si="3"/>
        <v>3</v>
      </c>
      <c r="AL13" s="261">
        <f t="shared" si="4"/>
        <v>5</v>
      </c>
      <c r="AM13" s="279" t="str">
        <f t="shared" si="5"/>
        <v>Học tiếp</v>
      </c>
      <c r="AN13" s="388">
        <f t="shared" si="0"/>
        <v>6.34</v>
      </c>
    </row>
    <row r="14" spans="1:40" s="318" customFormat="1" ht="23.25" customHeight="1">
      <c r="A14" s="246">
        <v>5</v>
      </c>
      <c r="B14" s="247" t="s">
        <v>84</v>
      </c>
      <c r="C14" s="595" t="s">
        <v>44</v>
      </c>
      <c r="D14" s="53" t="s">
        <v>260</v>
      </c>
      <c r="E14" s="246" t="s">
        <v>85</v>
      </c>
      <c r="F14" s="319" t="s">
        <v>86</v>
      </c>
      <c r="G14" s="489">
        <f>'HK1'!I7</f>
        <v>8</v>
      </c>
      <c r="H14" s="489">
        <f>'HK1'!L7</f>
        <v>6</v>
      </c>
      <c r="I14" s="489">
        <f>'HK1'!O7</f>
        <v>7</v>
      </c>
      <c r="J14" s="489">
        <f>'HK1'!R7</f>
        <v>10</v>
      </c>
      <c r="K14" s="490">
        <f>'HK1'!U7</f>
        <v>5</v>
      </c>
      <c r="L14" s="489">
        <f>'HK1'!X7</f>
        <v>8</v>
      </c>
      <c r="M14" s="489">
        <f>'HK2'!I7</f>
        <v>9</v>
      </c>
      <c r="N14" s="489">
        <f>'HK2'!L7</f>
        <v>5</v>
      </c>
      <c r="O14" s="489">
        <f>'HK2'!O7</f>
        <v>5</v>
      </c>
      <c r="P14" s="489">
        <f>'HK2'!R7</f>
        <v>6</v>
      </c>
      <c r="Q14" s="489">
        <f>'HK2'!U7</f>
        <v>7</v>
      </c>
      <c r="R14" s="489">
        <f>'HK2'!X7</f>
        <v>6</v>
      </c>
      <c r="S14" s="489">
        <f>'HK3'!I7</f>
        <v>8</v>
      </c>
      <c r="T14" s="489">
        <f>'HK3'!L7</f>
        <v>8</v>
      </c>
      <c r="U14" s="489">
        <f>'HK3'!O7</f>
        <v>6</v>
      </c>
      <c r="V14" s="489">
        <f>'HK3'!R7</f>
        <v>6</v>
      </c>
      <c r="W14" s="489">
        <f>'HK3'!U7</f>
        <v>7</v>
      </c>
      <c r="X14" s="489">
        <f>'HK3'!X7</f>
        <v>7</v>
      </c>
      <c r="Y14" s="489">
        <f>'HK3'!AA7</f>
        <v>6</v>
      </c>
      <c r="Z14" s="489">
        <f>'HK4'!I7</f>
        <v>6</v>
      </c>
      <c r="AA14" s="489">
        <f>'HK4'!L7</f>
        <v>8</v>
      </c>
      <c r="AB14" s="489">
        <f>'HK4'!O7</f>
        <v>6</v>
      </c>
      <c r="AC14" s="489">
        <f>'HK4'!R7</f>
        <v>7</v>
      </c>
      <c r="AD14" s="489">
        <f>'HK4'!U7</f>
        <v>6</v>
      </c>
      <c r="AE14" s="489">
        <f>'HK4'!X7</f>
        <v>5</v>
      </c>
      <c r="AF14" s="489">
        <f>'HK4'!AA7</f>
        <v>3</v>
      </c>
      <c r="AG14" s="491">
        <f>'HK4'!AD7</f>
        <v>0</v>
      </c>
      <c r="AH14" s="491">
        <f>'HK4'!AG7</f>
        <v>6</v>
      </c>
      <c r="AI14" s="608">
        <f t="shared" si="1"/>
        <v>6.26</v>
      </c>
      <c r="AJ14" s="500" t="str">
        <f t="shared" si="2"/>
        <v>TB.Khá</v>
      </c>
      <c r="AK14" s="261">
        <f t="shared" si="3"/>
        <v>2</v>
      </c>
      <c r="AL14" s="261">
        <f t="shared" si="4"/>
        <v>4</v>
      </c>
      <c r="AM14" s="279" t="str">
        <f t="shared" si="5"/>
        <v>Học tiếp</v>
      </c>
      <c r="AN14" s="388">
        <f t="shared" si="0"/>
        <v>6.53</v>
      </c>
    </row>
    <row r="15" spans="1:40" s="318" customFormat="1" ht="23.25" customHeight="1">
      <c r="A15" s="246">
        <v>6</v>
      </c>
      <c r="B15" s="247" t="s">
        <v>87</v>
      </c>
      <c r="C15" s="595" t="s">
        <v>88</v>
      </c>
      <c r="D15" s="53" t="s">
        <v>261</v>
      </c>
      <c r="E15" s="246" t="s">
        <v>61</v>
      </c>
      <c r="F15" s="319" t="s">
        <v>89</v>
      </c>
      <c r="G15" s="489">
        <f>'HK1'!I8</f>
        <v>9</v>
      </c>
      <c r="H15" s="489">
        <f>'HK1'!L8</f>
        <v>6</v>
      </c>
      <c r="I15" s="489">
        <f>'HK1'!O8</f>
        <v>5</v>
      </c>
      <c r="J15" s="489">
        <f>'HK1'!R8</f>
        <v>4</v>
      </c>
      <c r="K15" s="490">
        <f>'HK1'!U8</f>
        <v>5</v>
      </c>
      <c r="L15" s="489">
        <f>'HK1'!X8</f>
        <v>8</v>
      </c>
      <c r="M15" s="489">
        <f>'HK2'!I8</f>
        <v>9</v>
      </c>
      <c r="N15" s="489">
        <f>'HK2'!L8</f>
        <v>5</v>
      </c>
      <c r="O15" s="489">
        <f>'HK2'!O8</f>
        <v>7</v>
      </c>
      <c r="P15" s="489">
        <f>'HK2'!R8</f>
        <v>7</v>
      </c>
      <c r="Q15" s="489">
        <f>'HK2'!U8</f>
        <v>7</v>
      </c>
      <c r="R15" s="489">
        <f>'HK2'!X8</f>
        <v>8</v>
      </c>
      <c r="S15" s="489">
        <f>'HK3'!I8</f>
        <v>9</v>
      </c>
      <c r="T15" s="489">
        <f>'HK3'!L8</f>
        <v>6</v>
      </c>
      <c r="U15" s="489">
        <f>'HK3'!O8</f>
        <v>6</v>
      </c>
      <c r="V15" s="489">
        <f>'HK3'!R8</f>
        <v>7</v>
      </c>
      <c r="W15" s="489">
        <f>'HK3'!U8</f>
        <v>6</v>
      </c>
      <c r="X15" s="489">
        <f>'HK3'!X8</f>
        <v>5</v>
      </c>
      <c r="Y15" s="489">
        <f>'HK3'!AA8</f>
        <v>7</v>
      </c>
      <c r="Z15" s="489">
        <f>'HK4'!I8</f>
        <v>5</v>
      </c>
      <c r="AA15" s="489">
        <f>'HK4'!L8</f>
        <v>5</v>
      </c>
      <c r="AB15" s="489">
        <f>'HK4'!O8</f>
        <v>8</v>
      </c>
      <c r="AC15" s="489">
        <f>'HK4'!R8</f>
        <v>5</v>
      </c>
      <c r="AD15" s="489">
        <f>'HK4'!U8</f>
        <v>8</v>
      </c>
      <c r="AE15" s="489">
        <f>'HK4'!X8</f>
        <v>7</v>
      </c>
      <c r="AF15" s="489">
        <f>'HK4'!AA8</f>
        <v>8</v>
      </c>
      <c r="AG15" s="491">
        <f>'HK4'!AD8</f>
        <v>0</v>
      </c>
      <c r="AH15" s="491">
        <f>'HK4'!AG8</f>
        <v>8</v>
      </c>
      <c r="AI15" s="608">
        <f t="shared" si="1"/>
        <v>6.39</v>
      </c>
      <c r="AJ15" s="500" t="str">
        <f t="shared" si="2"/>
        <v>TB.Khá</v>
      </c>
      <c r="AK15" s="261">
        <f t="shared" si="3"/>
        <v>2</v>
      </c>
      <c r="AL15" s="261">
        <f t="shared" si="4"/>
        <v>5</v>
      </c>
      <c r="AM15" s="279" t="str">
        <f t="shared" si="5"/>
        <v>Học tiếp</v>
      </c>
      <c r="AN15" s="388">
        <f t="shared" si="0"/>
        <v>6.47</v>
      </c>
    </row>
    <row r="16" spans="1:40" s="318" customFormat="1" ht="23.25" customHeight="1">
      <c r="A16" s="310">
        <v>7</v>
      </c>
      <c r="B16" s="247" t="s">
        <v>93</v>
      </c>
      <c r="C16" s="595" t="s">
        <v>94</v>
      </c>
      <c r="D16" s="53" t="s">
        <v>263</v>
      </c>
      <c r="E16" s="246" t="s">
        <v>95</v>
      </c>
      <c r="F16" s="319" t="s">
        <v>3</v>
      </c>
      <c r="G16" s="489">
        <f>'HK1'!I9</f>
        <v>7</v>
      </c>
      <c r="H16" s="489">
        <f>'HK1'!L9</f>
        <v>5</v>
      </c>
      <c r="I16" s="489">
        <f>'HK1'!O9</f>
        <v>8</v>
      </c>
      <c r="J16" s="489">
        <f>'HK1'!R9</f>
        <v>10</v>
      </c>
      <c r="K16" s="490">
        <f>'HK1'!U9</f>
        <v>5</v>
      </c>
      <c r="L16" s="489">
        <f>'HK1'!X9</f>
        <v>8</v>
      </c>
      <c r="M16" s="489">
        <f>'HK2'!I9</f>
        <v>7</v>
      </c>
      <c r="N16" s="489">
        <f>'HK2'!L9</f>
        <v>5</v>
      </c>
      <c r="O16" s="489">
        <f>'HK2'!O9</f>
        <v>6</v>
      </c>
      <c r="P16" s="489">
        <f>'HK2'!R9</f>
        <v>5</v>
      </c>
      <c r="Q16" s="489">
        <f>'HK2'!U9</f>
        <v>7</v>
      </c>
      <c r="R16" s="489">
        <f>'HK2'!X9</f>
        <v>8</v>
      </c>
      <c r="S16" s="489">
        <f>'HK3'!I9</f>
        <v>8</v>
      </c>
      <c r="T16" s="489">
        <f>'HK3'!L9</f>
        <v>8</v>
      </c>
      <c r="U16" s="489">
        <f>'HK3'!O9</f>
        <v>7</v>
      </c>
      <c r="V16" s="489">
        <f>'HK3'!R9</f>
        <v>8</v>
      </c>
      <c r="W16" s="489">
        <f>'HK3'!U9</f>
        <v>7</v>
      </c>
      <c r="X16" s="489">
        <f>'HK3'!X9</f>
        <v>8</v>
      </c>
      <c r="Y16" s="489">
        <f>'HK3'!AA9</f>
        <v>5</v>
      </c>
      <c r="Z16" s="489">
        <f>'HK4'!I9</f>
        <v>7</v>
      </c>
      <c r="AA16" s="489">
        <f>'HK4'!L9</f>
        <v>5</v>
      </c>
      <c r="AB16" s="489">
        <f>'HK4'!O9</f>
        <v>8</v>
      </c>
      <c r="AC16" s="489">
        <f>'HK4'!R9</f>
        <v>9</v>
      </c>
      <c r="AD16" s="489">
        <f>'HK4'!U9</f>
        <v>9</v>
      </c>
      <c r="AE16" s="489">
        <f>'HK4'!X9</f>
        <v>7</v>
      </c>
      <c r="AF16" s="489">
        <f>'HK4'!AA9</f>
        <v>7</v>
      </c>
      <c r="AG16" s="491">
        <f>'HK4'!AD9</f>
        <v>0</v>
      </c>
      <c r="AH16" s="491">
        <f>'HK4'!AG9</f>
        <v>6</v>
      </c>
      <c r="AI16" s="608">
        <f t="shared" si="1"/>
        <v>7.41</v>
      </c>
      <c r="AJ16" s="500" t="str">
        <f t="shared" si="2"/>
        <v>Khá</v>
      </c>
      <c r="AK16" s="261">
        <f t="shared" si="3"/>
        <v>1</v>
      </c>
      <c r="AL16" s="261">
        <f t="shared" si="4"/>
        <v>1</v>
      </c>
      <c r="AM16" s="279" t="str">
        <f t="shared" si="5"/>
        <v>Học tiếp</v>
      </c>
      <c r="AN16" s="388">
        <f t="shared" si="0"/>
        <v>6.98</v>
      </c>
    </row>
    <row r="17" spans="1:40" s="318" customFormat="1" ht="23.25" customHeight="1">
      <c r="A17" s="246">
        <v>8</v>
      </c>
      <c r="B17" s="247" t="s">
        <v>96</v>
      </c>
      <c r="C17" s="595" t="s">
        <v>97</v>
      </c>
      <c r="D17" s="53" t="s">
        <v>264</v>
      </c>
      <c r="E17" s="246" t="s">
        <v>98</v>
      </c>
      <c r="F17" s="319" t="s">
        <v>99</v>
      </c>
      <c r="G17" s="489">
        <f>'HK1'!I10</f>
        <v>8</v>
      </c>
      <c r="H17" s="489">
        <f>'HK1'!L10</f>
        <v>6</v>
      </c>
      <c r="I17" s="489">
        <f>'HK1'!O10</f>
        <v>6</v>
      </c>
      <c r="J17" s="489">
        <f>'HK1'!R10</f>
        <v>10</v>
      </c>
      <c r="K17" s="490">
        <f>'HK1'!U10</f>
        <v>5</v>
      </c>
      <c r="L17" s="489">
        <f>'HK1'!X10</f>
        <v>8</v>
      </c>
      <c r="M17" s="489">
        <f>'HK2'!I10</f>
        <v>8</v>
      </c>
      <c r="N17" s="489">
        <f>'HK2'!L10</f>
        <v>6</v>
      </c>
      <c r="O17" s="489">
        <f>'HK2'!O10</f>
        <v>7</v>
      </c>
      <c r="P17" s="489">
        <f>'HK2'!R10</f>
        <v>5</v>
      </c>
      <c r="Q17" s="489">
        <f>'HK2'!U10</f>
        <v>5</v>
      </c>
      <c r="R17" s="489">
        <f>'HK2'!X10</f>
        <v>9</v>
      </c>
      <c r="S17" s="489">
        <f>'HK3'!I10</f>
        <v>8</v>
      </c>
      <c r="T17" s="489">
        <f>'HK3'!L10</f>
        <v>7</v>
      </c>
      <c r="U17" s="489">
        <f>'HK3'!O10</f>
        <v>5</v>
      </c>
      <c r="V17" s="489">
        <f>'HK3'!R10</f>
        <v>6</v>
      </c>
      <c r="W17" s="489">
        <f>'HK3'!U10</f>
        <v>5</v>
      </c>
      <c r="X17" s="489">
        <f>'HK3'!X10</f>
        <v>7</v>
      </c>
      <c r="Y17" s="489">
        <f>'HK3'!AA10</f>
        <v>7</v>
      </c>
      <c r="Z17" s="489">
        <f>'HK4'!I10</f>
        <v>7</v>
      </c>
      <c r="AA17" s="489">
        <f>'HK4'!L10</f>
        <v>7</v>
      </c>
      <c r="AB17" s="489">
        <f>'HK4'!O10</f>
        <v>6</v>
      </c>
      <c r="AC17" s="489">
        <f>'HK4'!R10</f>
        <v>2</v>
      </c>
      <c r="AD17" s="489">
        <f>'HK4'!U10</f>
        <v>6</v>
      </c>
      <c r="AE17" s="489">
        <f>'HK4'!X10</f>
        <v>6</v>
      </c>
      <c r="AF17" s="489">
        <f>'HK4'!AA10</f>
        <v>6</v>
      </c>
      <c r="AG17" s="491">
        <f>'HK4'!AD10</f>
        <v>0</v>
      </c>
      <c r="AH17" s="491">
        <f>'HK4'!AG10</f>
        <v>6</v>
      </c>
      <c r="AI17" s="608">
        <f t="shared" si="1"/>
        <v>5.8</v>
      </c>
      <c r="AJ17" s="500" t="str">
        <f t="shared" si="2"/>
        <v>Trung Bình</v>
      </c>
      <c r="AK17" s="261">
        <f t="shared" si="3"/>
        <v>2</v>
      </c>
      <c r="AL17" s="261">
        <f t="shared" si="4"/>
        <v>5</v>
      </c>
      <c r="AM17" s="279" t="str">
        <f t="shared" si="5"/>
        <v>Học tiếp</v>
      </c>
      <c r="AN17" s="388">
        <f t="shared" si="0"/>
        <v>6.23</v>
      </c>
    </row>
    <row r="18" spans="1:40" s="318" customFormat="1" ht="23.25" customHeight="1">
      <c r="A18" s="246">
        <v>9</v>
      </c>
      <c r="B18" s="505" t="s">
        <v>83</v>
      </c>
      <c r="C18" s="596" t="s">
        <v>100</v>
      </c>
      <c r="D18" s="98" t="s">
        <v>265</v>
      </c>
      <c r="E18" s="246" t="s">
        <v>101</v>
      </c>
      <c r="F18" s="319" t="s">
        <v>86</v>
      </c>
      <c r="G18" s="489">
        <f>'HK1'!I11</f>
        <v>10</v>
      </c>
      <c r="H18" s="489">
        <f>'HK1'!L11</f>
        <v>5</v>
      </c>
      <c r="I18" s="489">
        <f>'HK1'!O11</f>
        <v>5</v>
      </c>
      <c r="J18" s="489">
        <f>'HK1'!R11</f>
        <v>3</v>
      </c>
      <c r="K18" s="490">
        <f>'HK1'!U11</f>
        <v>6</v>
      </c>
      <c r="L18" s="489">
        <f>'HK1'!X11</f>
        <v>5</v>
      </c>
      <c r="M18" s="489">
        <f>'HK2'!I11</f>
        <v>9</v>
      </c>
      <c r="N18" s="489">
        <f>'HK2'!L11</f>
        <v>4</v>
      </c>
      <c r="O18" s="489">
        <f>'HK2'!O11</f>
        <v>7</v>
      </c>
      <c r="P18" s="489">
        <f>'HK2'!R11</f>
        <v>5</v>
      </c>
      <c r="Q18" s="489">
        <f>'HK2'!U11</f>
        <v>8</v>
      </c>
      <c r="R18" s="489">
        <f>'HK2'!X11</f>
        <v>5</v>
      </c>
      <c r="S18" s="489">
        <f>'HK3'!I11</f>
        <v>0</v>
      </c>
      <c r="T18" s="489">
        <f>'HK3'!L11</f>
        <v>2</v>
      </c>
      <c r="U18" s="489">
        <f>'HK3'!O11</f>
        <v>2</v>
      </c>
      <c r="V18" s="489">
        <f>'HK3'!R11</f>
        <v>0</v>
      </c>
      <c r="W18" s="489">
        <f>'HK3'!U11</f>
        <v>1</v>
      </c>
      <c r="X18" s="489">
        <f>'HK3'!X11</f>
        <v>2</v>
      </c>
      <c r="Y18" s="489">
        <f>'HK3'!AA11</f>
        <v>0</v>
      </c>
      <c r="Z18" s="489">
        <f>'HK4'!I11</f>
        <v>0</v>
      </c>
      <c r="AA18" s="489">
        <f>'HK4'!L11</f>
        <v>0</v>
      </c>
      <c r="AB18" s="489">
        <f>'HK4'!O11</f>
        <v>0</v>
      </c>
      <c r="AC18" s="489">
        <f>'HK4'!R11</f>
        <v>0</v>
      </c>
      <c r="AD18" s="489">
        <f>'HK4'!U11</f>
        <v>0</v>
      </c>
      <c r="AE18" s="489">
        <f>'HK4'!X11</f>
        <v>0</v>
      </c>
      <c r="AF18" s="489">
        <f>'HK4'!AA11</f>
        <v>0</v>
      </c>
      <c r="AG18" s="491">
        <f>'HK4'!AD11</f>
        <v>0</v>
      </c>
      <c r="AH18" s="491">
        <f>'HK4'!AG11</f>
        <v>0</v>
      </c>
      <c r="AI18" s="608">
        <f t="shared" si="1"/>
        <v>0.54</v>
      </c>
      <c r="AJ18" s="500" t="str">
        <f t="shared" si="2"/>
        <v>Kém</v>
      </c>
      <c r="AK18" s="261">
        <f t="shared" si="3"/>
        <v>18</v>
      </c>
      <c r="AL18" s="261">
        <f t="shared" si="4"/>
        <v>54</v>
      </c>
      <c r="AM18" s="591" t="str">
        <f t="shared" si="5"/>
        <v>Thôi học</v>
      </c>
      <c r="AN18" s="388">
        <f t="shared" si="0"/>
        <v>3.31</v>
      </c>
    </row>
    <row r="19" spans="1:40" s="318" customFormat="1" ht="23.25" customHeight="1">
      <c r="A19" s="310">
        <v>10</v>
      </c>
      <c r="B19" s="247" t="s">
        <v>102</v>
      </c>
      <c r="C19" s="595" t="s">
        <v>100</v>
      </c>
      <c r="D19" s="53" t="s">
        <v>266</v>
      </c>
      <c r="E19" s="246" t="s">
        <v>103</v>
      </c>
      <c r="F19" s="319" t="s">
        <v>53</v>
      </c>
      <c r="G19" s="489">
        <f>'HK1'!I12</f>
        <v>8</v>
      </c>
      <c r="H19" s="489">
        <f>'HK1'!L12</f>
        <v>5</v>
      </c>
      <c r="I19" s="489">
        <f>'HK1'!O12</f>
        <v>5</v>
      </c>
      <c r="J19" s="489">
        <f>'HK1'!R12</f>
        <v>6</v>
      </c>
      <c r="K19" s="490">
        <f>'HK1'!U12</f>
        <v>6</v>
      </c>
      <c r="L19" s="489">
        <f>'HK1'!X12</f>
        <v>8</v>
      </c>
      <c r="M19" s="489">
        <f>'HK2'!I12</f>
        <v>8</v>
      </c>
      <c r="N19" s="489">
        <f>'HK2'!L12</f>
        <v>5</v>
      </c>
      <c r="O19" s="489">
        <f>'HK2'!O12</f>
        <v>6</v>
      </c>
      <c r="P19" s="489">
        <f>'HK2'!R12</f>
        <v>6</v>
      </c>
      <c r="Q19" s="489">
        <f>'HK2'!U12</f>
        <v>5</v>
      </c>
      <c r="R19" s="489">
        <f>'HK2'!X12</f>
        <v>7</v>
      </c>
      <c r="S19" s="489">
        <f>'HK3'!I12</f>
        <v>9</v>
      </c>
      <c r="T19" s="489">
        <f>'HK3'!L12</f>
        <v>7</v>
      </c>
      <c r="U19" s="489">
        <f>'HK3'!O12</f>
        <v>5</v>
      </c>
      <c r="V19" s="489">
        <f>'HK3'!R12</f>
        <v>7</v>
      </c>
      <c r="W19" s="489">
        <f>'HK3'!U12</f>
        <v>7</v>
      </c>
      <c r="X19" s="489">
        <f>'HK3'!X12</f>
        <v>5</v>
      </c>
      <c r="Y19" s="489">
        <f>'HK3'!AA12</f>
        <v>5</v>
      </c>
      <c r="Z19" s="489">
        <f>'HK4'!I12</f>
        <v>6</v>
      </c>
      <c r="AA19" s="489">
        <f>'HK4'!L12</f>
        <v>5</v>
      </c>
      <c r="AB19" s="489">
        <f>'HK4'!O12</f>
        <v>6</v>
      </c>
      <c r="AC19" s="489">
        <f>'HK4'!R12</f>
        <v>1</v>
      </c>
      <c r="AD19" s="489">
        <f>'HK4'!U12</f>
        <v>6</v>
      </c>
      <c r="AE19" s="489">
        <f>'HK4'!X12</f>
        <v>3</v>
      </c>
      <c r="AF19" s="489">
        <f>'HK4'!AA12</f>
        <v>5</v>
      </c>
      <c r="AG19" s="491">
        <f>'HK4'!AD12</f>
        <v>0</v>
      </c>
      <c r="AH19" s="491">
        <f>'HK4'!AG12</f>
        <v>7</v>
      </c>
      <c r="AI19" s="608">
        <f t="shared" si="1"/>
        <v>5.39</v>
      </c>
      <c r="AJ19" s="500" t="str">
        <f t="shared" si="2"/>
        <v>Trung Bình</v>
      </c>
      <c r="AK19" s="261">
        <f t="shared" si="3"/>
        <v>3</v>
      </c>
      <c r="AL19" s="261">
        <f t="shared" si="4"/>
        <v>8</v>
      </c>
      <c r="AM19" s="279" t="str">
        <f t="shared" si="5"/>
        <v>Học tiếp</v>
      </c>
      <c r="AN19" s="388">
        <f t="shared" si="0"/>
        <v>5.75</v>
      </c>
    </row>
    <row r="20" spans="1:40" s="318" customFormat="1" ht="23.25" customHeight="1">
      <c r="A20" s="246">
        <v>11</v>
      </c>
      <c r="B20" s="247" t="s">
        <v>104</v>
      </c>
      <c r="C20" s="595" t="s">
        <v>105</v>
      </c>
      <c r="D20" s="53" t="s">
        <v>267</v>
      </c>
      <c r="E20" s="246" t="s">
        <v>106</v>
      </c>
      <c r="F20" s="319" t="s">
        <v>41</v>
      </c>
      <c r="G20" s="489">
        <f>'HK1'!I13</f>
        <v>9</v>
      </c>
      <c r="H20" s="489">
        <f>'HK1'!L13</f>
        <v>6</v>
      </c>
      <c r="I20" s="489">
        <f>'HK1'!O13</f>
        <v>6</v>
      </c>
      <c r="J20" s="489">
        <f>'HK1'!R13</f>
        <v>9</v>
      </c>
      <c r="K20" s="490">
        <f>'HK1'!U13</f>
        <v>8</v>
      </c>
      <c r="L20" s="489">
        <f>'HK1'!X13</f>
        <v>7</v>
      </c>
      <c r="M20" s="489">
        <f>'HK2'!I13</f>
        <v>6</v>
      </c>
      <c r="N20" s="489">
        <f>'HK2'!L13</f>
        <v>5</v>
      </c>
      <c r="O20" s="489">
        <f>'HK2'!O13</f>
        <v>6</v>
      </c>
      <c r="P20" s="489">
        <f>'HK2'!R13</f>
        <v>6</v>
      </c>
      <c r="Q20" s="489">
        <f>'HK2'!U13</f>
        <v>8</v>
      </c>
      <c r="R20" s="489">
        <f>'HK2'!X13</f>
        <v>6</v>
      </c>
      <c r="S20" s="489">
        <f>'HK3'!I13</f>
        <v>8</v>
      </c>
      <c r="T20" s="489">
        <f>'HK3'!L13</f>
        <v>8</v>
      </c>
      <c r="U20" s="489">
        <f>'HK3'!O13</f>
        <v>6</v>
      </c>
      <c r="V20" s="489">
        <f>'HK3'!R13</f>
        <v>7</v>
      </c>
      <c r="W20" s="489">
        <f>'HK3'!U13</f>
        <v>6</v>
      </c>
      <c r="X20" s="489">
        <f>'HK3'!X13</f>
        <v>6</v>
      </c>
      <c r="Y20" s="489">
        <f>'HK3'!AA13</f>
        <v>3</v>
      </c>
      <c r="Z20" s="489">
        <f>'HK4'!I13</f>
        <v>6</v>
      </c>
      <c r="AA20" s="489">
        <f>'HK4'!L13</f>
        <v>7</v>
      </c>
      <c r="AB20" s="489">
        <f>'HK4'!O13</f>
        <v>8</v>
      </c>
      <c r="AC20" s="489">
        <f>'HK4'!R13</f>
        <v>4</v>
      </c>
      <c r="AD20" s="489">
        <f>'HK4'!U13</f>
        <v>7</v>
      </c>
      <c r="AE20" s="489">
        <f>'HK4'!X13</f>
        <v>5</v>
      </c>
      <c r="AF20" s="489">
        <f>'HK4'!AA13</f>
        <v>7</v>
      </c>
      <c r="AG20" s="491">
        <f>'HK4'!AD13</f>
        <v>0</v>
      </c>
      <c r="AH20" s="491">
        <f>'HK4'!AG13</f>
        <v>6</v>
      </c>
      <c r="AI20" s="608">
        <f t="shared" si="1"/>
        <v>6.35</v>
      </c>
      <c r="AJ20" s="500" t="str">
        <f t="shared" si="2"/>
        <v>TB.Khá</v>
      </c>
      <c r="AK20" s="261">
        <f t="shared" si="3"/>
        <v>3</v>
      </c>
      <c r="AL20" s="261">
        <f t="shared" si="4"/>
        <v>5</v>
      </c>
      <c r="AM20" s="279" t="str">
        <f t="shared" si="5"/>
        <v>Học tiếp</v>
      </c>
      <c r="AN20" s="388">
        <f t="shared" si="0"/>
        <v>6.6</v>
      </c>
    </row>
    <row r="21" spans="1:40" s="318" customFormat="1" ht="23.25" customHeight="1">
      <c r="A21" s="246">
        <v>12</v>
      </c>
      <c r="B21" s="247" t="s">
        <v>107</v>
      </c>
      <c r="C21" s="595" t="s">
        <v>46</v>
      </c>
      <c r="D21" s="53" t="s">
        <v>268</v>
      </c>
      <c r="E21" s="246" t="s">
        <v>108</v>
      </c>
      <c r="F21" s="319" t="s">
        <v>21</v>
      </c>
      <c r="G21" s="489">
        <f>'HK1'!I14</f>
        <v>5</v>
      </c>
      <c r="H21" s="489">
        <f>'HK1'!L14</f>
        <v>7</v>
      </c>
      <c r="I21" s="489">
        <f>'HK1'!O14</f>
        <v>6</v>
      </c>
      <c r="J21" s="489">
        <f>'HK1'!R14</f>
        <v>6</v>
      </c>
      <c r="K21" s="490">
        <f>'HK1'!U14</f>
        <v>5</v>
      </c>
      <c r="L21" s="489">
        <f>'HK1'!X14</f>
        <v>6</v>
      </c>
      <c r="M21" s="489">
        <f>'HK2'!I14</f>
        <v>5</v>
      </c>
      <c r="N21" s="489">
        <f>'HK2'!L14</f>
        <v>5</v>
      </c>
      <c r="O21" s="489">
        <f>'HK2'!O14</f>
        <v>6</v>
      </c>
      <c r="P21" s="489">
        <f>'HK2'!R14</f>
        <v>5</v>
      </c>
      <c r="Q21" s="489">
        <f>'HK2'!U14</f>
        <v>8</v>
      </c>
      <c r="R21" s="489">
        <f>'HK2'!X14</f>
        <v>7</v>
      </c>
      <c r="S21" s="489">
        <f>'HK3'!I14</f>
        <v>9</v>
      </c>
      <c r="T21" s="489">
        <f>'HK3'!L14</f>
        <v>7</v>
      </c>
      <c r="U21" s="489">
        <f>'HK3'!O14</f>
        <v>5</v>
      </c>
      <c r="V21" s="489">
        <f>'HK3'!R14</f>
        <v>7</v>
      </c>
      <c r="W21" s="489">
        <f>'HK3'!U14</f>
        <v>8</v>
      </c>
      <c r="X21" s="489">
        <f>'HK3'!X14</f>
        <v>6</v>
      </c>
      <c r="Y21" s="489">
        <f>'HK3'!AA14</f>
        <v>3</v>
      </c>
      <c r="Z21" s="489">
        <f>'HK4'!I14</f>
        <v>7</v>
      </c>
      <c r="AA21" s="489">
        <f>'HK4'!L14</f>
        <v>6</v>
      </c>
      <c r="AB21" s="489">
        <f>'HK4'!O14</f>
        <v>7</v>
      </c>
      <c r="AC21" s="489">
        <f>'HK4'!R14</f>
        <v>7</v>
      </c>
      <c r="AD21" s="489">
        <f>'HK4'!U14</f>
        <v>7</v>
      </c>
      <c r="AE21" s="489">
        <f>'HK4'!X14</f>
        <v>6</v>
      </c>
      <c r="AF21" s="489">
        <f>'HK4'!AA14</f>
        <v>8</v>
      </c>
      <c r="AG21" s="491">
        <f>'HK4'!AD14</f>
        <v>10</v>
      </c>
      <c r="AH21" s="491">
        <f>'HK4'!AG14</f>
        <v>8</v>
      </c>
      <c r="AI21" s="608">
        <f t="shared" si="1"/>
        <v>6.96</v>
      </c>
      <c r="AJ21" s="500" t="str">
        <f t="shared" si="2"/>
        <v>TB.Khá</v>
      </c>
      <c r="AK21" s="261">
        <f t="shared" si="3"/>
        <v>1</v>
      </c>
      <c r="AL21" s="261">
        <f t="shared" si="4"/>
        <v>0</v>
      </c>
      <c r="AM21" s="279" t="str">
        <f t="shared" si="5"/>
        <v>Học tiếp</v>
      </c>
      <c r="AN21" s="388">
        <f t="shared" si="0"/>
        <v>6.34</v>
      </c>
    </row>
    <row r="22" spans="1:40" s="318" customFormat="1" ht="23.25" customHeight="1">
      <c r="A22" s="310">
        <v>13</v>
      </c>
      <c r="B22" s="247" t="s">
        <v>47</v>
      </c>
      <c r="C22" s="595" t="s">
        <v>46</v>
      </c>
      <c r="D22" s="53" t="s">
        <v>269</v>
      </c>
      <c r="E22" s="246" t="s">
        <v>109</v>
      </c>
      <c r="F22" s="319" t="s">
        <v>58</v>
      </c>
      <c r="G22" s="489">
        <f>'HK1'!I15</f>
        <v>5</v>
      </c>
      <c r="H22" s="489">
        <f>'HK1'!L15</f>
        <v>6</v>
      </c>
      <c r="I22" s="489">
        <f>'HK1'!O15</f>
        <v>5</v>
      </c>
      <c r="J22" s="489">
        <f>'HK1'!R15</f>
        <v>6</v>
      </c>
      <c r="K22" s="490">
        <f>'HK1'!U15</f>
        <v>5</v>
      </c>
      <c r="L22" s="489">
        <f>'HK1'!X15</f>
        <v>6</v>
      </c>
      <c r="M22" s="489">
        <f>'HK2'!I15</f>
        <v>5</v>
      </c>
      <c r="N22" s="489">
        <f>'HK2'!L15</f>
        <v>5</v>
      </c>
      <c r="O22" s="489">
        <f>'HK2'!O15</f>
        <v>6</v>
      </c>
      <c r="P22" s="489">
        <f>'HK2'!R15</f>
        <v>5</v>
      </c>
      <c r="Q22" s="489">
        <f>'HK2'!U15</f>
        <v>6</v>
      </c>
      <c r="R22" s="489">
        <f>'HK2'!X15</f>
        <v>9</v>
      </c>
      <c r="S22" s="489">
        <f>'HK3'!I15</f>
        <v>6</v>
      </c>
      <c r="T22" s="489">
        <f>'HK3'!L15</f>
        <v>6</v>
      </c>
      <c r="U22" s="489">
        <f>'HK3'!O15</f>
        <v>6</v>
      </c>
      <c r="V22" s="489">
        <f>'HK3'!R15</f>
        <v>7</v>
      </c>
      <c r="W22" s="489">
        <f>'HK3'!U15</f>
        <v>5</v>
      </c>
      <c r="X22" s="489">
        <f>'HK3'!X15</f>
        <v>5</v>
      </c>
      <c r="Y22" s="489">
        <f>'HK3'!AA15</f>
        <v>8</v>
      </c>
      <c r="Z22" s="489">
        <f>'HK4'!I15</f>
        <v>6</v>
      </c>
      <c r="AA22" s="489">
        <f>'HK4'!L15</f>
        <v>5</v>
      </c>
      <c r="AB22" s="489">
        <f>'HK4'!O15</f>
        <v>8</v>
      </c>
      <c r="AC22" s="489">
        <f>'HK4'!R15</f>
        <v>3</v>
      </c>
      <c r="AD22" s="489">
        <f>'HK4'!U15</f>
        <v>4</v>
      </c>
      <c r="AE22" s="489">
        <f>'HK4'!X15</f>
        <v>5</v>
      </c>
      <c r="AF22" s="489">
        <f>'HK4'!AA15</f>
        <v>6</v>
      </c>
      <c r="AG22" s="491">
        <f>'HK4'!AD15</f>
        <v>0</v>
      </c>
      <c r="AH22" s="491">
        <f>'HK4'!AG15</f>
        <v>8</v>
      </c>
      <c r="AI22" s="608">
        <f t="shared" si="1"/>
        <v>5.37</v>
      </c>
      <c r="AJ22" s="500" t="str">
        <f t="shared" si="2"/>
        <v>Trung Bình</v>
      </c>
      <c r="AK22" s="261">
        <f t="shared" si="3"/>
        <v>3</v>
      </c>
      <c r="AL22" s="261">
        <f t="shared" si="4"/>
        <v>9</v>
      </c>
      <c r="AM22" s="279" t="str">
        <f t="shared" si="5"/>
        <v>Học tiếp</v>
      </c>
      <c r="AN22" s="388">
        <f t="shared" si="0"/>
        <v>5.36</v>
      </c>
    </row>
    <row r="23" spans="1:40" s="318" customFormat="1" ht="23.25" customHeight="1">
      <c r="A23" s="246">
        <v>14</v>
      </c>
      <c r="B23" s="247" t="s">
        <v>110</v>
      </c>
      <c r="C23" s="595" t="s">
        <v>111</v>
      </c>
      <c r="D23" s="53" t="s">
        <v>270</v>
      </c>
      <c r="E23" s="246" t="s">
        <v>112</v>
      </c>
      <c r="F23" s="319" t="s">
        <v>2</v>
      </c>
      <c r="G23" s="489">
        <f>'HK1'!I16</f>
        <v>8</v>
      </c>
      <c r="H23" s="489">
        <f>'HK1'!L16</f>
        <v>5</v>
      </c>
      <c r="I23" s="489">
        <f>'HK1'!O16</f>
        <v>5</v>
      </c>
      <c r="J23" s="489">
        <f>'HK1'!R16</f>
        <v>5</v>
      </c>
      <c r="K23" s="490">
        <f>'HK1'!U16</f>
        <v>6</v>
      </c>
      <c r="L23" s="489">
        <f>'HK1'!X16</f>
        <v>8</v>
      </c>
      <c r="M23" s="489">
        <f>'HK2'!I16</f>
        <v>9</v>
      </c>
      <c r="N23" s="489">
        <f>'HK2'!L16</f>
        <v>5</v>
      </c>
      <c r="O23" s="489">
        <f>'HK2'!O16</f>
        <v>6</v>
      </c>
      <c r="P23" s="489">
        <f>'HK2'!R16</f>
        <v>0</v>
      </c>
      <c r="Q23" s="489">
        <f>'HK2'!U16</f>
        <v>5</v>
      </c>
      <c r="R23" s="489">
        <f>'HK2'!X16</f>
        <v>5</v>
      </c>
      <c r="S23" s="489">
        <f>'HK3'!I16</f>
        <v>9</v>
      </c>
      <c r="T23" s="489">
        <f>'HK3'!L16</f>
        <v>7</v>
      </c>
      <c r="U23" s="489">
        <f>'HK3'!O16</f>
        <v>6</v>
      </c>
      <c r="V23" s="489">
        <f>'HK3'!R16</f>
        <v>7</v>
      </c>
      <c r="W23" s="489">
        <f>'HK3'!U16</f>
        <v>7</v>
      </c>
      <c r="X23" s="489">
        <f>'HK3'!X16</f>
        <v>5</v>
      </c>
      <c r="Y23" s="489">
        <f>'HK3'!AA16</f>
        <v>7</v>
      </c>
      <c r="Z23" s="489">
        <f>'HK4'!I16</f>
        <v>5</v>
      </c>
      <c r="AA23" s="489">
        <f>'HK4'!L16</f>
        <v>5</v>
      </c>
      <c r="AB23" s="489">
        <f>'HK4'!O16</f>
        <v>6</v>
      </c>
      <c r="AC23" s="489">
        <f>'HK4'!R16</f>
        <v>1</v>
      </c>
      <c r="AD23" s="489">
        <f>'HK4'!U16</f>
        <v>2</v>
      </c>
      <c r="AE23" s="489">
        <f>'HK4'!X16</f>
        <v>2</v>
      </c>
      <c r="AF23" s="489">
        <f>'HK4'!AA16</f>
        <v>4</v>
      </c>
      <c r="AG23" s="491">
        <f>'HK4'!AD16</f>
        <v>0</v>
      </c>
      <c r="AH23" s="491">
        <f>'HK4'!AG16</f>
        <v>6</v>
      </c>
      <c r="AI23" s="608">
        <f t="shared" si="1"/>
        <v>4.93</v>
      </c>
      <c r="AJ23" s="500" t="str">
        <f t="shared" si="2"/>
        <v>Yếu</v>
      </c>
      <c r="AK23" s="261">
        <f t="shared" si="3"/>
        <v>6</v>
      </c>
      <c r="AL23" s="261">
        <f t="shared" si="4"/>
        <v>20</v>
      </c>
      <c r="AM23" s="591" t="str">
        <f t="shared" si="5"/>
        <v>Ngừng học</v>
      </c>
      <c r="AN23" s="388">
        <f t="shared" si="0"/>
        <v>5.18</v>
      </c>
    </row>
    <row r="24" spans="1:40" s="318" customFormat="1" ht="23.25" customHeight="1">
      <c r="A24" s="246">
        <v>15</v>
      </c>
      <c r="B24" s="247" t="s">
        <v>104</v>
      </c>
      <c r="C24" s="595" t="s">
        <v>111</v>
      </c>
      <c r="D24" s="53" t="s">
        <v>272</v>
      </c>
      <c r="E24" s="246" t="s">
        <v>114</v>
      </c>
      <c r="F24" s="319" t="s">
        <v>67</v>
      </c>
      <c r="G24" s="489">
        <f>'HK1'!I17</f>
        <v>8</v>
      </c>
      <c r="H24" s="489">
        <f>'HK1'!L17</f>
        <v>5</v>
      </c>
      <c r="I24" s="489">
        <f>'HK1'!O17</f>
        <v>8</v>
      </c>
      <c r="J24" s="489">
        <f>'HK1'!R17</f>
        <v>9</v>
      </c>
      <c r="K24" s="490">
        <f>'HK1'!U17</f>
        <v>6</v>
      </c>
      <c r="L24" s="489">
        <f>'HK1'!X17</f>
        <v>8</v>
      </c>
      <c r="M24" s="489">
        <f>'HK2'!I17</f>
        <v>7</v>
      </c>
      <c r="N24" s="489">
        <f>'HK2'!L17</f>
        <v>7</v>
      </c>
      <c r="O24" s="489">
        <f>'HK2'!O17</f>
        <v>5</v>
      </c>
      <c r="P24" s="489">
        <f>'HK2'!R17</f>
        <v>5</v>
      </c>
      <c r="Q24" s="489">
        <f>'HK2'!U17</f>
        <v>7</v>
      </c>
      <c r="R24" s="489">
        <f>'HK2'!X17</f>
        <v>5</v>
      </c>
      <c r="S24" s="489">
        <f>'HK3'!I17</f>
        <v>9</v>
      </c>
      <c r="T24" s="489">
        <f>'HK3'!L17</f>
        <v>7</v>
      </c>
      <c r="U24" s="489">
        <f>'HK3'!O17</f>
        <v>6</v>
      </c>
      <c r="V24" s="489">
        <f>'HK3'!R17</f>
        <v>5</v>
      </c>
      <c r="W24" s="489">
        <f>'HK3'!U17</f>
        <v>7</v>
      </c>
      <c r="X24" s="489">
        <f>'HK3'!X17</f>
        <v>5</v>
      </c>
      <c r="Y24" s="489">
        <f>'HK3'!AA17</f>
        <v>1</v>
      </c>
      <c r="Z24" s="489">
        <f>'HK4'!I17</f>
        <v>6</v>
      </c>
      <c r="AA24" s="489">
        <f>'HK4'!L17</f>
        <v>6</v>
      </c>
      <c r="AB24" s="489">
        <f>'HK4'!O17</f>
        <v>6</v>
      </c>
      <c r="AC24" s="489">
        <f>'HK4'!R17</f>
        <v>2</v>
      </c>
      <c r="AD24" s="489">
        <f>'HK4'!U17</f>
        <v>3</v>
      </c>
      <c r="AE24" s="489">
        <f>'HK4'!X17</f>
        <v>6</v>
      </c>
      <c r="AF24" s="489">
        <f>'HK4'!AA17</f>
        <v>4</v>
      </c>
      <c r="AG24" s="491">
        <f>'HK4'!AD17</f>
        <v>0</v>
      </c>
      <c r="AH24" s="491">
        <f>'HK4'!AG17</f>
        <v>8</v>
      </c>
      <c r="AI24" s="608">
        <f t="shared" si="1"/>
        <v>5.39</v>
      </c>
      <c r="AJ24" s="500" t="str">
        <f t="shared" si="2"/>
        <v>Trung Bình</v>
      </c>
      <c r="AK24" s="261">
        <f t="shared" si="3"/>
        <v>5</v>
      </c>
      <c r="AL24" s="261">
        <f t="shared" si="4"/>
        <v>12</v>
      </c>
      <c r="AM24" s="279" t="str">
        <f t="shared" si="5"/>
        <v>Học tiếp</v>
      </c>
      <c r="AN24" s="388">
        <f t="shared" si="0"/>
        <v>6.01</v>
      </c>
    </row>
    <row r="25" spans="1:40" s="318" customFormat="1" ht="23.25" customHeight="1">
      <c r="A25" s="310">
        <v>16</v>
      </c>
      <c r="B25" s="247" t="s">
        <v>115</v>
      </c>
      <c r="C25" s="595" t="s">
        <v>116</v>
      </c>
      <c r="D25" s="53" t="s">
        <v>273</v>
      </c>
      <c r="E25" s="246" t="s">
        <v>117</v>
      </c>
      <c r="F25" s="319" t="s">
        <v>5</v>
      </c>
      <c r="G25" s="489">
        <f>'HK1'!I18</f>
        <v>6</v>
      </c>
      <c r="H25" s="489">
        <f>'HK1'!L18</f>
        <v>6</v>
      </c>
      <c r="I25" s="489">
        <f>'HK1'!O18</f>
        <v>5</v>
      </c>
      <c r="J25" s="489">
        <f>'HK1'!R18</f>
        <v>9</v>
      </c>
      <c r="K25" s="490">
        <f>'HK1'!U18</f>
        <v>5</v>
      </c>
      <c r="L25" s="489">
        <f>'HK1'!X18</f>
        <v>6</v>
      </c>
      <c r="M25" s="489">
        <f>'HK2'!I18</f>
        <v>6</v>
      </c>
      <c r="N25" s="489">
        <f>'HK2'!L18</f>
        <v>5</v>
      </c>
      <c r="O25" s="489">
        <f>'HK2'!O18</f>
        <v>6</v>
      </c>
      <c r="P25" s="489">
        <f>'HK2'!R18</f>
        <v>5</v>
      </c>
      <c r="Q25" s="489">
        <f>'HK2'!U18</f>
        <v>6</v>
      </c>
      <c r="R25" s="489">
        <f>'HK2'!X18</f>
        <v>7</v>
      </c>
      <c r="S25" s="489">
        <f>'HK3'!I18</f>
        <v>9</v>
      </c>
      <c r="T25" s="489">
        <f>'HK3'!L18</f>
        <v>7</v>
      </c>
      <c r="U25" s="489">
        <f>'HK3'!O18</f>
        <v>6</v>
      </c>
      <c r="V25" s="489">
        <f>'HK3'!R18</f>
        <v>7</v>
      </c>
      <c r="W25" s="489">
        <f>'HK3'!U18</f>
        <v>7</v>
      </c>
      <c r="X25" s="489">
        <f>'HK3'!X18</f>
        <v>5</v>
      </c>
      <c r="Y25" s="489">
        <f>'HK3'!AA18</f>
        <v>7</v>
      </c>
      <c r="Z25" s="489">
        <f>'HK4'!I18</f>
        <v>5</v>
      </c>
      <c r="AA25" s="489">
        <f>'HK4'!L18</f>
        <v>7</v>
      </c>
      <c r="AB25" s="489">
        <f>'HK4'!O18</f>
        <v>7</v>
      </c>
      <c r="AC25" s="489">
        <f>'HK4'!R18</f>
        <v>8</v>
      </c>
      <c r="AD25" s="489">
        <f>'HK4'!U18</f>
        <v>6</v>
      </c>
      <c r="AE25" s="489">
        <f>'HK4'!X18</f>
        <v>6</v>
      </c>
      <c r="AF25" s="489">
        <f>'HK4'!AA18</f>
        <v>8</v>
      </c>
      <c r="AG25" s="491">
        <f>'HK4'!AD18</f>
        <v>7</v>
      </c>
      <c r="AH25" s="491">
        <f>'HK4'!AG18</f>
        <v>6</v>
      </c>
      <c r="AI25" s="608">
        <f t="shared" si="1"/>
        <v>6.76</v>
      </c>
      <c r="AJ25" s="500" t="str">
        <f t="shared" si="2"/>
        <v>TB.Khá</v>
      </c>
      <c r="AK25" s="261">
        <f t="shared" si="3"/>
        <v>0</v>
      </c>
      <c r="AL25" s="261">
        <f t="shared" si="4"/>
        <v>0</v>
      </c>
      <c r="AM25" s="279" t="str">
        <f t="shared" si="5"/>
        <v>Học tiếp</v>
      </c>
      <c r="AN25" s="388">
        <f t="shared" si="0"/>
        <v>6.34</v>
      </c>
    </row>
    <row r="26" spans="1:40" s="318" customFormat="1" ht="23.25" customHeight="1">
      <c r="A26" s="246">
        <v>17</v>
      </c>
      <c r="B26" s="247" t="s">
        <v>122</v>
      </c>
      <c r="C26" s="595" t="s">
        <v>123</v>
      </c>
      <c r="D26" s="53" t="s">
        <v>275</v>
      </c>
      <c r="E26" s="246" t="s">
        <v>124</v>
      </c>
      <c r="F26" s="319" t="s">
        <v>3</v>
      </c>
      <c r="G26" s="489">
        <f>'HK1'!I19</f>
        <v>5</v>
      </c>
      <c r="H26" s="489">
        <f>'HK1'!L19</f>
        <v>6</v>
      </c>
      <c r="I26" s="489">
        <f>'HK1'!O19</f>
        <v>7</v>
      </c>
      <c r="J26" s="489">
        <f>'HK1'!R19</f>
        <v>6</v>
      </c>
      <c r="K26" s="490">
        <f>'HK1'!U19</f>
        <v>5</v>
      </c>
      <c r="L26" s="489">
        <f>'HK1'!X19</f>
        <v>7</v>
      </c>
      <c r="M26" s="489">
        <f>'HK2'!I19</f>
        <v>8</v>
      </c>
      <c r="N26" s="489">
        <f>'HK2'!L19</f>
        <v>6</v>
      </c>
      <c r="O26" s="489">
        <f>'HK2'!O19</f>
        <v>6</v>
      </c>
      <c r="P26" s="489">
        <f>'HK2'!R19</f>
        <v>6</v>
      </c>
      <c r="Q26" s="489">
        <f>'HK2'!U19</f>
        <v>6</v>
      </c>
      <c r="R26" s="489">
        <f>'HK2'!X19</f>
        <v>8</v>
      </c>
      <c r="S26" s="489">
        <f>'HK3'!I19</f>
        <v>9</v>
      </c>
      <c r="T26" s="489">
        <f>'HK3'!L19</f>
        <v>7</v>
      </c>
      <c r="U26" s="489">
        <f>'HK3'!O19</f>
        <v>6</v>
      </c>
      <c r="V26" s="489">
        <f>'HK3'!R19</f>
        <v>6</v>
      </c>
      <c r="W26" s="489">
        <f>'HK3'!U19</f>
        <v>6</v>
      </c>
      <c r="X26" s="489">
        <f>'HK3'!X19</f>
        <v>5</v>
      </c>
      <c r="Y26" s="489">
        <f>'HK3'!AA19</f>
        <v>5</v>
      </c>
      <c r="Z26" s="489">
        <f>'HK4'!I19</f>
        <v>7</v>
      </c>
      <c r="AA26" s="489">
        <f>'HK4'!L19</f>
        <v>5</v>
      </c>
      <c r="AB26" s="489">
        <f>'HK4'!O19</f>
        <v>7</v>
      </c>
      <c r="AC26" s="489">
        <f>'HK4'!R19</f>
        <v>1</v>
      </c>
      <c r="AD26" s="489">
        <f>'HK4'!U19</f>
        <v>3</v>
      </c>
      <c r="AE26" s="489">
        <f>'HK4'!X19</f>
        <v>5</v>
      </c>
      <c r="AF26" s="489">
        <f>'HK4'!AA19</f>
        <v>2</v>
      </c>
      <c r="AG26" s="491">
        <f>'HK4'!AD19</f>
        <v>5</v>
      </c>
      <c r="AH26" s="491">
        <f>'HK4'!AG19</f>
        <v>8</v>
      </c>
      <c r="AI26" s="608">
        <f t="shared" si="1"/>
        <v>5.3</v>
      </c>
      <c r="AJ26" s="500" t="str">
        <f t="shared" si="2"/>
        <v>Trung Bình</v>
      </c>
      <c r="AK26" s="261">
        <f t="shared" si="3"/>
        <v>3</v>
      </c>
      <c r="AL26" s="261">
        <f t="shared" si="4"/>
        <v>11</v>
      </c>
      <c r="AM26" s="279" t="str">
        <f t="shared" si="5"/>
        <v>Học tiếp</v>
      </c>
      <c r="AN26" s="388">
        <f t="shared" si="0"/>
        <v>5.69</v>
      </c>
    </row>
    <row r="27" spans="1:40" s="318" customFormat="1" ht="23.25" customHeight="1">
      <c r="A27" s="246">
        <v>18</v>
      </c>
      <c r="B27" s="247" t="s">
        <v>128</v>
      </c>
      <c r="C27" s="595" t="s">
        <v>49</v>
      </c>
      <c r="D27" s="53" t="s">
        <v>278</v>
      </c>
      <c r="E27" s="246" t="s">
        <v>129</v>
      </c>
      <c r="F27" s="319" t="s">
        <v>86</v>
      </c>
      <c r="G27" s="489">
        <f>'HK1'!I20</f>
        <v>9</v>
      </c>
      <c r="H27" s="489">
        <f>'HK1'!L20</f>
        <v>6</v>
      </c>
      <c r="I27" s="489">
        <f>'HK1'!O20</f>
        <v>6</v>
      </c>
      <c r="J27" s="489">
        <f>'HK1'!R20</f>
        <v>9</v>
      </c>
      <c r="K27" s="490">
        <f>'HK1'!U20</f>
        <v>6</v>
      </c>
      <c r="L27" s="489">
        <f>'HK1'!X20</f>
        <v>7</v>
      </c>
      <c r="M27" s="489">
        <f>'HK2'!I20</f>
        <v>8</v>
      </c>
      <c r="N27" s="489">
        <f>'HK2'!L20</f>
        <v>7</v>
      </c>
      <c r="O27" s="489">
        <f>'HK2'!O20</f>
        <v>8</v>
      </c>
      <c r="P27" s="489">
        <f>'HK2'!R20</f>
        <v>6</v>
      </c>
      <c r="Q27" s="489">
        <f>'HK2'!U20</f>
        <v>7</v>
      </c>
      <c r="R27" s="489">
        <f>'HK2'!X20</f>
        <v>8</v>
      </c>
      <c r="S27" s="489">
        <f>'HK3'!I20</f>
        <v>9</v>
      </c>
      <c r="T27" s="489">
        <f>'HK3'!L20</f>
        <v>8</v>
      </c>
      <c r="U27" s="489">
        <f>'HK3'!O20</f>
        <v>7</v>
      </c>
      <c r="V27" s="489">
        <f>'HK3'!R20</f>
        <v>7</v>
      </c>
      <c r="W27" s="489">
        <f>'HK3'!U20</f>
        <v>9</v>
      </c>
      <c r="X27" s="489">
        <f>'HK3'!X20</f>
        <v>6</v>
      </c>
      <c r="Y27" s="489">
        <f>'HK3'!AA20</f>
        <v>7</v>
      </c>
      <c r="Z27" s="489">
        <f>'HK4'!I20</f>
        <v>7</v>
      </c>
      <c r="AA27" s="489">
        <f>'HK4'!L20</f>
        <v>9</v>
      </c>
      <c r="AB27" s="489">
        <f>'HK4'!O20</f>
        <v>8</v>
      </c>
      <c r="AC27" s="489">
        <f>'HK4'!R20</f>
        <v>7</v>
      </c>
      <c r="AD27" s="489">
        <f>'HK4'!U20</f>
        <v>6</v>
      </c>
      <c r="AE27" s="489">
        <f>'HK4'!X20</f>
        <v>7</v>
      </c>
      <c r="AF27" s="489">
        <f>'HK4'!AA20</f>
        <v>9</v>
      </c>
      <c r="AG27" s="491">
        <f>'HK4'!AD20</f>
        <v>5</v>
      </c>
      <c r="AH27" s="491">
        <f>'HK4'!AG20</f>
        <v>6</v>
      </c>
      <c r="AI27" s="608">
        <f t="shared" si="1"/>
        <v>7.5</v>
      </c>
      <c r="AJ27" s="500" t="str">
        <f t="shared" si="2"/>
        <v>Khá</v>
      </c>
      <c r="AK27" s="261">
        <f t="shared" si="3"/>
        <v>0</v>
      </c>
      <c r="AL27" s="261">
        <f t="shared" si="4"/>
        <v>0</v>
      </c>
      <c r="AM27" s="279" t="str">
        <f t="shared" si="5"/>
        <v>Học tiếp</v>
      </c>
      <c r="AN27" s="388">
        <f t="shared" si="0"/>
        <v>7.4</v>
      </c>
    </row>
    <row r="28" spans="1:40" s="318" customFormat="1" ht="23.25" customHeight="1">
      <c r="A28" s="310">
        <v>19</v>
      </c>
      <c r="B28" s="247" t="s">
        <v>130</v>
      </c>
      <c r="C28" s="595" t="s">
        <v>131</v>
      </c>
      <c r="D28" s="53" t="s">
        <v>279</v>
      </c>
      <c r="E28" s="246" t="s">
        <v>132</v>
      </c>
      <c r="F28" s="319" t="s">
        <v>22</v>
      </c>
      <c r="G28" s="489">
        <f>'HK1'!I21</f>
        <v>7</v>
      </c>
      <c r="H28" s="489">
        <f>'HK1'!L21</f>
        <v>6</v>
      </c>
      <c r="I28" s="489">
        <f>'HK1'!O21</f>
        <v>6</v>
      </c>
      <c r="J28" s="489">
        <f>'HK1'!R21</f>
        <v>9</v>
      </c>
      <c r="K28" s="490">
        <f>'HK1'!U21</f>
        <v>5</v>
      </c>
      <c r="L28" s="489">
        <f>'HK1'!X21</f>
        <v>8</v>
      </c>
      <c r="M28" s="489">
        <f>'HK2'!I21</f>
        <v>9</v>
      </c>
      <c r="N28" s="489">
        <f>'HK2'!L21</f>
        <v>4</v>
      </c>
      <c r="O28" s="489">
        <f>'HK2'!O21</f>
        <v>6</v>
      </c>
      <c r="P28" s="489">
        <f>'HK2'!R21</f>
        <v>4</v>
      </c>
      <c r="Q28" s="489">
        <f>'HK2'!U21</f>
        <v>6</v>
      </c>
      <c r="R28" s="489">
        <f>'HK2'!X21</f>
        <v>6</v>
      </c>
      <c r="S28" s="489">
        <f>'HK3'!I21</f>
        <v>9</v>
      </c>
      <c r="T28" s="489">
        <f>'HK3'!L21</f>
        <v>7</v>
      </c>
      <c r="U28" s="489">
        <f>'HK3'!O21</f>
        <v>7</v>
      </c>
      <c r="V28" s="489">
        <f>'HK3'!R21</f>
        <v>7</v>
      </c>
      <c r="W28" s="489">
        <f>'HK3'!U21</f>
        <v>7</v>
      </c>
      <c r="X28" s="489">
        <f>'HK3'!X21</f>
        <v>5</v>
      </c>
      <c r="Y28" s="489">
        <f>'HK3'!AA21</f>
        <v>3</v>
      </c>
      <c r="Z28" s="489">
        <f>'HK4'!I21</f>
        <v>5</v>
      </c>
      <c r="AA28" s="489">
        <f>'HK4'!L21</f>
        <v>5</v>
      </c>
      <c r="AB28" s="489">
        <f>'HK4'!O21</f>
        <v>6</v>
      </c>
      <c r="AC28" s="489">
        <f>'HK4'!R21</f>
        <v>1</v>
      </c>
      <c r="AD28" s="489">
        <f>'HK4'!U21</f>
        <v>2</v>
      </c>
      <c r="AE28" s="489">
        <f>'HK4'!X21</f>
        <v>6</v>
      </c>
      <c r="AF28" s="489">
        <f>'HK4'!AA21</f>
        <v>3</v>
      </c>
      <c r="AG28" s="491">
        <f>'HK4'!AD21</f>
        <v>0</v>
      </c>
      <c r="AH28" s="491">
        <f>'HK4'!AG21</f>
        <v>8</v>
      </c>
      <c r="AI28" s="608">
        <f t="shared" si="1"/>
        <v>5.24</v>
      </c>
      <c r="AJ28" s="500" t="str">
        <f t="shared" si="2"/>
        <v>Trung Bình</v>
      </c>
      <c r="AK28" s="261">
        <f t="shared" si="3"/>
        <v>7</v>
      </c>
      <c r="AL28" s="261">
        <f t="shared" si="4"/>
        <v>21</v>
      </c>
      <c r="AM28" s="279" t="str">
        <f t="shared" si="5"/>
        <v>Học tiếp</v>
      </c>
      <c r="AN28" s="388">
        <f t="shared" si="0"/>
        <v>5.72</v>
      </c>
    </row>
    <row r="29" spans="1:40" s="318" customFormat="1" ht="23.25" customHeight="1">
      <c r="A29" s="246">
        <v>20</v>
      </c>
      <c r="B29" s="247" t="s">
        <v>133</v>
      </c>
      <c r="C29" s="595" t="s">
        <v>134</v>
      </c>
      <c r="D29" s="53" t="s">
        <v>280</v>
      </c>
      <c r="E29" s="246" t="s">
        <v>135</v>
      </c>
      <c r="F29" s="319" t="s">
        <v>26</v>
      </c>
      <c r="G29" s="489">
        <f>'HK1'!I22</f>
        <v>10</v>
      </c>
      <c r="H29" s="489">
        <f>'HK1'!L22</f>
        <v>5</v>
      </c>
      <c r="I29" s="489">
        <f>'HK1'!O22</f>
        <v>6</v>
      </c>
      <c r="J29" s="489">
        <f>'HK1'!R22</f>
        <v>6</v>
      </c>
      <c r="K29" s="490">
        <f>'HK1'!U22</f>
        <v>5</v>
      </c>
      <c r="L29" s="489">
        <f>'HK1'!X22</f>
        <v>7</v>
      </c>
      <c r="M29" s="489">
        <f>'HK2'!I22</f>
        <v>9</v>
      </c>
      <c r="N29" s="489">
        <f>'HK2'!L22</f>
        <v>5</v>
      </c>
      <c r="O29" s="489">
        <f>'HK2'!O22</f>
        <v>5</v>
      </c>
      <c r="P29" s="489">
        <f>'HK2'!R22</f>
        <v>6</v>
      </c>
      <c r="Q29" s="489">
        <f>'HK2'!U22</f>
        <v>6</v>
      </c>
      <c r="R29" s="489">
        <f>'HK2'!X22</f>
        <v>10</v>
      </c>
      <c r="S29" s="489">
        <f>'HK3'!I22</f>
        <v>8</v>
      </c>
      <c r="T29" s="489">
        <f>'HK3'!L22</f>
        <v>6</v>
      </c>
      <c r="U29" s="489">
        <f>'HK3'!O22</f>
        <v>7</v>
      </c>
      <c r="V29" s="489">
        <f>'HK3'!R22</f>
        <v>5</v>
      </c>
      <c r="W29" s="489">
        <f>'HK3'!U22</f>
        <v>6</v>
      </c>
      <c r="X29" s="489">
        <f>'HK3'!X22</f>
        <v>5</v>
      </c>
      <c r="Y29" s="489">
        <f>'HK3'!AA22</f>
        <v>3</v>
      </c>
      <c r="Z29" s="489">
        <f>'HK4'!I22</f>
        <v>6</v>
      </c>
      <c r="AA29" s="489">
        <f>'HK4'!L22</f>
        <v>6</v>
      </c>
      <c r="AB29" s="489">
        <f>'HK4'!O22</f>
        <v>6</v>
      </c>
      <c r="AC29" s="489">
        <f>'HK4'!R22</f>
        <v>3</v>
      </c>
      <c r="AD29" s="489">
        <f>'HK4'!U22</f>
        <v>6</v>
      </c>
      <c r="AE29" s="489">
        <f>'HK4'!X22</f>
        <v>5</v>
      </c>
      <c r="AF29" s="489">
        <f>'HK4'!AA22</f>
        <v>5</v>
      </c>
      <c r="AG29" s="491">
        <f>'HK4'!AD22</f>
        <v>0</v>
      </c>
      <c r="AH29" s="491">
        <f>'HK4'!AG22</f>
        <v>6</v>
      </c>
      <c r="AI29" s="608">
        <f t="shared" si="1"/>
        <v>5.63</v>
      </c>
      <c r="AJ29" s="500" t="str">
        <f t="shared" si="2"/>
        <v>Trung Bình</v>
      </c>
      <c r="AK29" s="261">
        <f t="shared" si="3"/>
        <v>3</v>
      </c>
      <c r="AL29" s="261">
        <f t="shared" si="4"/>
        <v>5</v>
      </c>
      <c r="AM29" s="279" t="str">
        <f t="shared" si="5"/>
        <v>Học tiếp</v>
      </c>
      <c r="AN29" s="388">
        <f t="shared" si="0"/>
        <v>6.02</v>
      </c>
    </row>
    <row r="30" spans="1:40" s="318" customFormat="1" ht="23.25" customHeight="1">
      <c r="A30" s="246">
        <v>21</v>
      </c>
      <c r="B30" s="247" t="s">
        <v>136</v>
      </c>
      <c r="C30" s="595" t="s">
        <v>134</v>
      </c>
      <c r="D30" s="53" t="s">
        <v>281</v>
      </c>
      <c r="E30" s="246" t="s">
        <v>137</v>
      </c>
      <c r="F30" s="319" t="s">
        <v>2</v>
      </c>
      <c r="G30" s="489">
        <f>'HK1'!I23</f>
        <v>10</v>
      </c>
      <c r="H30" s="489">
        <f>'HK1'!L23</f>
        <v>6</v>
      </c>
      <c r="I30" s="489">
        <f>'HK1'!O23</f>
        <v>8</v>
      </c>
      <c r="J30" s="489">
        <f>'HK1'!R23</f>
        <v>5</v>
      </c>
      <c r="K30" s="490">
        <f>'HK1'!U23</f>
        <v>8</v>
      </c>
      <c r="L30" s="489">
        <f>'HK1'!X23</f>
        <v>7</v>
      </c>
      <c r="M30" s="489">
        <f>'HK2'!I23</f>
        <v>8</v>
      </c>
      <c r="N30" s="489">
        <f>'HK2'!L23</f>
        <v>5</v>
      </c>
      <c r="O30" s="489">
        <f>'HK2'!O23</f>
        <v>7</v>
      </c>
      <c r="P30" s="489">
        <f>'HK2'!R23</f>
        <v>5</v>
      </c>
      <c r="Q30" s="489">
        <f>'HK2'!U23</f>
        <v>8</v>
      </c>
      <c r="R30" s="489">
        <f>'HK2'!X23</f>
        <v>7</v>
      </c>
      <c r="S30" s="489">
        <f>'HK3'!I23</f>
        <v>9</v>
      </c>
      <c r="T30" s="489">
        <f>'HK3'!L23</f>
        <v>7</v>
      </c>
      <c r="U30" s="489">
        <f>'HK3'!O23</f>
        <v>6</v>
      </c>
      <c r="V30" s="489">
        <f>'HK3'!R23</f>
        <v>7</v>
      </c>
      <c r="W30" s="489">
        <f>'HK3'!U23</f>
        <v>7</v>
      </c>
      <c r="X30" s="489">
        <f>'HK3'!X23</f>
        <v>6</v>
      </c>
      <c r="Y30" s="489">
        <f>'HK3'!AA23</f>
        <v>3</v>
      </c>
      <c r="Z30" s="489">
        <f>'HK4'!I23</f>
        <v>6</v>
      </c>
      <c r="AA30" s="489">
        <f>'HK4'!L23</f>
        <v>5</v>
      </c>
      <c r="AB30" s="489">
        <f>'HK4'!O23</f>
        <v>7</v>
      </c>
      <c r="AC30" s="489">
        <f>'HK4'!R23</f>
        <v>2</v>
      </c>
      <c r="AD30" s="489">
        <f>'HK4'!U23</f>
        <v>7</v>
      </c>
      <c r="AE30" s="489">
        <f>'HK4'!X23</f>
        <v>4</v>
      </c>
      <c r="AF30" s="489">
        <f>'HK4'!AA23</f>
        <v>8</v>
      </c>
      <c r="AG30" s="491">
        <f>'HK4'!AD23</f>
        <v>0</v>
      </c>
      <c r="AH30" s="491">
        <f>'HK4'!AG23</f>
        <v>8</v>
      </c>
      <c r="AI30" s="608">
        <f t="shared" si="1"/>
        <v>6.07</v>
      </c>
      <c r="AJ30" s="500" t="str">
        <f t="shared" si="2"/>
        <v>TB.Khá</v>
      </c>
      <c r="AK30" s="261">
        <f t="shared" si="3"/>
        <v>4</v>
      </c>
      <c r="AL30" s="261">
        <f t="shared" si="4"/>
        <v>8</v>
      </c>
      <c r="AM30" s="279" t="str">
        <f t="shared" si="5"/>
        <v>Học tiếp</v>
      </c>
      <c r="AN30" s="388">
        <f t="shared" si="0"/>
        <v>6.53</v>
      </c>
    </row>
    <row r="31" spans="1:40" s="318" customFormat="1" ht="23.25" customHeight="1">
      <c r="A31" s="310">
        <v>22</v>
      </c>
      <c r="B31" s="247" t="s">
        <v>138</v>
      </c>
      <c r="C31" s="595" t="s">
        <v>139</v>
      </c>
      <c r="D31" s="53" t="s">
        <v>282</v>
      </c>
      <c r="E31" s="246" t="s">
        <v>140</v>
      </c>
      <c r="F31" s="319" t="s">
        <v>20</v>
      </c>
      <c r="G31" s="489">
        <f>'HK1'!I24</f>
        <v>5</v>
      </c>
      <c r="H31" s="489">
        <f>'HK1'!L24</f>
        <v>6</v>
      </c>
      <c r="I31" s="489">
        <f>'HK1'!O24</f>
        <v>8</v>
      </c>
      <c r="J31" s="489">
        <f>'HK1'!R24</f>
        <v>10</v>
      </c>
      <c r="K31" s="490">
        <f>'HK1'!U24</f>
        <v>7</v>
      </c>
      <c r="L31" s="489">
        <f>'HK1'!X24</f>
        <v>8</v>
      </c>
      <c r="M31" s="489">
        <f>'HK2'!I24</f>
        <v>9</v>
      </c>
      <c r="N31" s="489">
        <f>'HK2'!L24</f>
        <v>5</v>
      </c>
      <c r="O31" s="489">
        <f>'HK2'!O24</f>
        <v>7</v>
      </c>
      <c r="P31" s="489">
        <f>'HK2'!R24</f>
        <v>6</v>
      </c>
      <c r="Q31" s="489">
        <f>'HK2'!U24</f>
        <v>6</v>
      </c>
      <c r="R31" s="489">
        <f>'HK2'!X24</f>
        <v>8</v>
      </c>
      <c r="S31" s="489">
        <f>'HK3'!I24</f>
        <v>9</v>
      </c>
      <c r="T31" s="489">
        <f>'HK3'!L24</f>
        <v>7</v>
      </c>
      <c r="U31" s="489">
        <f>'HK3'!O24</f>
        <v>7</v>
      </c>
      <c r="V31" s="489">
        <f>'HK3'!R24</f>
        <v>5</v>
      </c>
      <c r="W31" s="489">
        <f>'HK3'!U24</f>
        <v>7</v>
      </c>
      <c r="X31" s="489">
        <f>'HK3'!X24</f>
        <v>8</v>
      </c>
      <c r="Y31" s="489">
        <f>'HK3'!AA24</f>
        <v>6</v>
      </c>
      <c r="Z31" s="489">
        <f>'HK4'!I24</f>
        <v>6</v>
      </c>
      <c r="AA31" s="489">
        <f>'HK4'!L24</f>
        <v>9</v>
      </c>
      <c r="AB31" s="489">
        <f>'HK4'!O24</f>
        <v>9</v>
      </c>
      <c r="AC31" s="489">
        <f>'HK4'!R24</f>
        <v>7</v>
      </c>
      <c r="AD31" s="489">
        <f>'HK4'!U24</f>
        <v>10</v>
      </c>
      <c r="AE31" s="489">
        <f>'HK4'!X24</f>
        <v>8</v>
      </c>
      <c r="AF31" s="489">
        <f>'HK4'!AA24</f>
        <v>6</v>
      </c>
      <c r="AG31" s="491">
        <f>'HK4'!AD24</f>
        <v>10</v>
      </c>
      <c r="AH31" s="491">
        <f>'HK4'!AG24</f>
        <v>8</v>
      </c>
      <c r="AI31" s="608">
        <f t="shared" si="1"/>
        <v>7.61</v>
      </c>
      <c r="AJ31" s="500" t="str">
        <f t="shared" si="2"/>
        <v>Khá</v>
      </c>
      <c r="AK31" s="261">
        <f t="shared" si="3"/>
        <v>0</v>
      </c>
      <c r="AL31" s="261">
        <f t="shared" si="4"/>
        <v>0</v>
      </c>
      <c r="AM31" s="279" t="str">
        <f t="shared" si="5"/>
        <v>Học tiếp</v>
      </c>
      <c r="AN31" s="388">
        <f t="shared" si="0"/>
        <v>7.28</v>
      </c>
    </row>
    <row r="32" spans="1:40" s="318" customFormat="1" ht="23.25" customHeight="1">
      <c r="A32" s="246">
        <v>23</v>
      </c>
      <c r="B32" s="247" t="s">
        <v>141</v>
      </c>
      <c r="C32" s="595" t="s">
        <v>142</v>
      </c>
      <c r="D32" s="53" t="s">
        <v>283</v>
      </c>
      <c r="E32" s="246" t="s">
        <v>143</v>
      </c>
      <c r="F32" s="319" t="s">
        <v>144</v>
      </c>
      <c r="G32" s="489">
        <f>'HK1'!I25</f>
        <v>10</v>
      </c>
      <c r="H32" s="489">
        <f>'HK1'!L25</f>
        <v>6</v>
      </c>
      <c r="I32" s="489">
        <f>'HK1'!O25</f>
        <v>6</v>
      </c>
      <c r="J32" s="489">
        <f>'HK1'!R25</f>
        <v>9</v>
      </c>
      <c r="K32" s="490">
        <f>'HK1'!U25</f>
        <v>5</v>
      </c>
      <c r="L32" s="489">
        <f>'HK1'!X25</f>
        <v>7</v>
      </c>
      <c r="M32" s="489">
        <f>'HK2'!I25</f>
        <v>9</v>
      </c>
      <c r="N32" s="489">
        <f>'HK2'!L25</f>
        <v>5</v>
      </c>
      <c r="O32" s="489">
        <f>'HK2'!O25</f>
        <v>6</v>
      </c>
      <c r="P32" s="489">
        <f>'HK2'!R25</f>
        <v>5</v>
      </c>
      <c r="Q32" s="489">
        <f>'HK2'!U25</f>
        <v>8</v>
      </c>
      <c r="R32" s="489">
        <f>'HK2'!X25</f>
        <v>6</v>
      </c>
      <c r="S32" s="489">
        <f>'HK3'!I25</f>
        <v>10</v>
      </c>
      <c r="T32" s="489">
        <f>'HK3'!L25</f>
        <v>7</v>
      </c>
      <c r="U32" s="489">
        <f>'HK3'!O25</f>
        <v>5</v>
      </c>
      <c r="V32" s="489">
        <f>'HK3'!R25</f>
        <v>6</v>
      </c>
      <c r="W32" s="489">
        <f>'HK3'!U25</f>
        <v>8</v>
      </c>
      <c r="X32" s="489">
        <f>'HK3'!X25</f>
        <v>6</v>
      </c>
      <c r="Y32" s="489">
        <f>'HK3'!AA25</f>
        <v>2</v>
      </c>
      <c r="Z32" s="489">
        <f>'HK4'!I25</f>
        <v>6</v>
      </c>
      <c r="AA32" s="489">
        <f>'HK4'!L25</f>
        <v>8</v>
      </c>
      <c r="AB32" s="489">
        <f>'HK4'!O25</f>
        <v>7</v>
      </c>
      <c r="AC32" s="489">
        <f>'HK4'!R25</f>
        <v>5</v>
      </c>
      <c r="AD32" s="489">
        <f>'HK4'!U25</f>
        <v>9</v>
      </c>
      <c r="AE32" s="489">
        <f>'HK4'!X25</f>
        <v>5</v>
      </c>
      <c r="AF32" s="489">
        <f>'HK4'!AA25</f>
        <v>7</v>
      </c>
      <c r="AG32" s="491">
        <f>'HK4'!AD25</f>
        <v>0</v>
      </c>
      <c r="AH32" s="491">
        <f>'HK4'!AG25</f>
        <v>7</v>
      </c>
      <c r="AI32" s="608">
        <f t="shared" si="1"/>
        <v>6.67</v>
      </c>
      <c r="AJ32" s="500" t="str">
        <f t="shared" si="2"/>
        <v>TB.Khá</v>
      </c>
      <c r="AK32" s="261">
        <f t="shared" si="3"/>
        <v>2</v>
      </c>
      <c r="AL32" s="261">
        <f t="shared" si="4"/>
        <v>1</v>
      </c>
      <c r="AM32" s="279" t="str">
        <f t="shared" si="5"/>
        <v>Học tiếp</v>
      </c>
      <c r="AN32" s="388">
        <f t="shared" si="0"/>
        <v>6.81</v>
      </c>
    </row>
    <row r="33" spans="1:40" s="318" customFormat="1" ht="23.25" customHeight="1">
      <c r="A33" s="246">
        <v>24</v>
      </c>
      <c r="B33" s="247" t="s">
        <v>125</v>
      </c>
      <c r="C33" s="595" t="s">
        <v>145</v>
      </c>
      <c r="D33" s="53" t="s">
        <v>284</v>
      </c>
      <c r="E33" s="246" t="s">
        <v>146</v>
      </c>
      <c r="F33" s="319" t="s">
        <v>16</v>
      </c>
      <c r="G33" s="489">
        <f>'HK1'!I26</f>
        <v>5</v>
      </c>
      <c r="H33" s="489">
        <f>'HK1'!L26</f>
        <v>6</v>
      </c>
      <c r="I33" s="489">
        <f>'HK1'!O26</f>
        <v>5</v>
      </c>
      <c r="J33" s="489">
        <f>'HK1'!R26</f>
        <v>9</v>
      </c>
      <c r="K33" s="490">
        <f>'HK1'!U26</f>
        <v>5</v>
      </c>
      <c r="L33" s="489">
        <f>'HK1'!X26</f>
        <v>8</v>
      </c>
      <c r="M33" s="489">
        <f>'HK2'!I26</f>
        <v>9</v>
      </c>
      <c r="N33" s="489">
        <f>'HK2'!L26</f>
        <v>5</v>
      </c>
      <c r="O33" s="489">
        <f>'HK2'!O26</f>
        <v>6</v>
      </c>
      <c r="P33" s="489">
        <f>'HK2'!R26</f>
        <v>7</v>
      </c>
      <c r="Q33" s="489">
        <f>'HK2'!U26</f>
        <v>6</v>
      </c>
      <c r="R33" s="489">
        <f>'HK2'!X26</f>
        <v>8</v>
      </c>
      <c r="S33" s="489">
        <f>'HK3'!I26</f>
        <v>9</v>
      </c>
      <c r="T33" s="489">
        <f>'HK3'!L26</f>
        <v>7</v>
      </c>
      <c r="U33" s="489">
        <f>'HK3'!O26</f>
        <v>6</v>
      </c>
      <c r="V33" s="489">
        <f>'HK3'!R26</f>
        <v>7</v>
      </c>
      <c r="W33" s="489">
        <f>'HK3'!U26</f>
        <v>8</v>
      </c>
      <c r="X33" s="489">
        <f>'HK3'!X26</f>
        <v>6</v>
      </c>
      <c r="Y33" s="489">
        <f>'HK3'!AA26</f>
        <v>6</v>
      </c>
      <c r="Z33" s="489">
        <f>'HK4'!I26</f>
        <v>6</v>
      </c>
      <c r="AA33" s="489">
        <f>'HK4'!L26</f>
        <v>6</v>
      </c>
      <c r="AB33" s="489">
        <f>'HK4'!O26</f>
        <v>6</v>
      </c>
      <c r="AC33" s="489">
        <f>'HK4'!R26</f>
        <v>3</v>
      </c>
      <c r="AD33" s="489">
        <f>'HK4'!U26</f>
        <v>7</v>
      </c>
      <c r="AE33" s="489">
        <f>'HK4'!X26</f>
        <v>5</v>
      </c>
      <c r="AF33" s="489">
        <f>'HK4'!AA26</f>
        <v>6</v>
      </c>
      <c r="AG33" s="491">
        <f>'HK4'!AD26</f>
        <v>0</v>
      </c>
      <c r="AH33" s="491">
        <f>'HK4'!AG26</f>
        <v>7</v>
      </c>
      <c r="AI33" s="608">
        <f t="shared" si="1"/>
        <v>6.15</v>
      </c>
      <c r="AJ33" s="500" t="str">
        <f t="shared" si="2"/>
        <v>TB.Khá</v>
      </c>
      <c r="AK33" s="261">
        <f t="shared" si="3"/>
        <v>2</v>
      </c>
      <c r="AL33" s="261">
        <f t="shared" si="4"/>
        <v>5</v>
      </c>
      <c r="AM33" s="279" t="str">
        <f t="shared" si="5"/>
        <v>Học tiếp</v>
      </c>
      <c r="AN33" s="388">
        <f t="shared" si="0"/>
        <v>6.25</v>
      </c>
    </row>
    <row r="34" spans="1:40" s="318" customFormat="1" ht="23.25" customHeight="1">
      <c r="A34" s="310">
        <v>25</v>
      </c>
      <c r="B34" s="247" t="s">
        <v>147</v>
      </c>
      <c r="C34" s="595" t="s">
        <v>148</v>
      </c>
      <c r="D34" s="53" t="s">
        <v>285</v>
      </c>
      <c r="E34" s="246" t="s">
        <v>149</v>
      </c>
      <c r="F34" s="319" t="s">
        <v>150</v>
      </c>
      <c r="G34" s="489">
        <f>'HK1'!I27</f>
        <v>7</v>
      </c>
      <c r="H34" s="489">
        <f>'HK1'!L27</f>
        <v>6</v>
      </c>
      <c r="I34" s="489">
        <f>'HK1'!O27</f>
        <v>6</v>
      </c>
      <c r="J34" s="489">
        <f>'HK1'!R27</f>
        <v>9</v>
      </c>
      <c r="K34" s="490">
        <f>'HK1'!U27</f>
        <v>5</v>
      </c>
      <c r="L34" s="489">
        <f>'HK1'!X27</f>
        <v>6</v>
      </c>
      <c r="M34" s="489">
        <f>'HK2'!I27</f>
        <v>9</v>
      </c>
      <c r="N34" s="489">
        <f>'HK2'!L27</f>
        <v>5</v>
      </c>
      <c r="O34" s="489">
        <f>'HK2'!O27</f>
        <v>6</v>
      </c>
      <c r="P34" s="489">
        <f>'HK2'!R27</f>
        <v>6</v>
      </c>
      <c r="Q34" s="489">
        <f>'HK2'!U27</f>
        <v>5</v>
      </c>
      <c r="R34" s="489">
        <f>'HK2'!X27</f>
        <v>5</v>
      </c>
      <c r="S34" s="489">
        <f>'HK3'!I27</f>
        <v>9</v>
      </c>
      <c r="T34" s="489">
        <f>'HK3'!L27</f>
        <v>5</v>
      </c>
      <c r="U34" s="489">
        <f>'HK3'!O27</f>
        <v>6</v>
      </c>
      <c r="V34" s="489">
        <f>'HK3'!R27</f>
        <v>6</v>
      </c>
      <c r="W34" s="489">
        <f>'HK3'!U27</f>
        <v>7</v>
      </c>
      <c r="X34" s="489">
        <f>'HK3'!X27</f>
        <v>5</v>
      </c>
      <c r="Y34" s="489">
        <f>'HK3'!AA27</f>
        <v>3</v>
      </c>
      <c r="Z34" s="489">
        <f>'HK4'!I27</f>
        <v>6</v>
      </c>
      <c r="AA34" s="489">
        <f>'HK4'!L27</f>
        <v>8</v>
      </c>
      <c r="AB34" s="489">
        <f>'HK4'!O27</f>
        <v>8</v>
      </c>
      <c r="AC34" s="489">
        <f>'HK4'!R27</f>
        <v>3</v>
      </c>
      <c r="AD34" s="489">
        <f>'HK4'!U27</f>
        <v>6</v>
      </c>
      <c r="AE34" s="489">
        <f>'HK4'!X27</f>
        <v>5</v>
      </c>
      <c r="AF34" s="489">
        <f>'HK4'!AA27</f>
        <v>6</v>
      </c>
      <c r="AG34" s="491">
        <f>'HK4'!AD27</f>
        <v>4</v>
      </c>
      <c r="AH34" s="491">
        <f>'HK4'!AG27</f>
        <v>6</v>
      </c>
      <c r="AI34" s="608">
        <f t="shared" si="1"/>
        <v>6.09</v>
      </c>
      <c r="AJ34" s="500" t="str">
        <f t="shared" si="2"/>
        <v>TB.Khá</v>
      </c>
      <c r="AK34" s="261">
        <f t="shared" si="3"/>
        <v>3</v>
      </c>
      <c r="AL34" s="261">
        <f t="shared" si="4"/>
        <v>5</v>
      </c>
      <c r="AM34" s="279" t="str">
        <f t="shared" si="5"/>
        <v>Học tiếp</v>
      </c>
      <c r="AN34" s="388">
        <f t="shared" si="0"/>
        <v>6.28</v>
      </c>
    </row>
    <row r="35" spans="1:40" s="318" customFormat="1" ht="23.25" customHeight="1">
      <c r="A35" s="246">
        <v>26</v>
      </c>
      <c r="B35" s="247" t="s">
        <v>151</v>
      </c>
      <c r="C35" s="595" t="s">
        <v>54</v>
      </c>
      <c r="D35" s="53" t="s">
        <v>286</v>
      </c>
      <c r="E35" s="246" t="s">
        <v>152</v>
      </c>
      <c r="F35" s="319" t="s">
        <v>20</v>
      </c>
      <c r="G35" s="489">
        <f>'HK1'!I28</f>
        <v>6</v>
      </c>
      <c r="H35" s="489">
        <f>'HK1'!L28</f>
        <v>7</v>
      </c>
      <c r="I35" s="489">
        <f>'HK1'!O28</f>
        <v>8</v>
      </c>
      <c r="J35" s="489">
        <f>'HK1'!R28</f>
        <v>10</v>
      </c>
      <c r="K35" s="490">
        <f>'HK1'!U28</f>
        <v>6</v>
      </c>
      <c r="L35" s="489">
        <f>'HK1'!X28</f>
        <v>6</v>
      </c>
      <c r="M35" s="489">
        <f>'HK2'!I28</f>
        <v>7</v>
      </c>
      <c r="N35" s="489">
        <f>'HK2'!L28</f>
        <v>5</v>
      </c>
      <c r="O35" s="489">
        <f>'HK2'!O28</f>
        <v>8</v>
      </c>
      <c r="P35" s="489">
        <f>'HK2'!R28</f>
        <v>5</v>
      </c>
      <c r="Q35" s="489">
        <f>'HK2'!U28</f>
        <v>7</v>
      </c>
      <c r="R35" s="489">
        <f>'HK2'!X28</f>
        <v>7</v>
      </c>
      <c r="S35" s="489">
        <f>'HK3'!I28</f>
        <v>9</v>
      </c>
      <c r="T35" s="489">
        <f>'HK3'!L28</f>
        <v>6</v>
      </c>
      <c r="U35" s="489">
        <f>'HK3'!O28</f>
        <v>7</v>
      </c>
      <c r="V35" s="489">
        <f>'HK3'!R28</f>
        <v>7</v>
      </c>
      <c r="W35" s="489">
        <f>'HK3'!U28</f>
        <v>7</v>
      </c>
      <c r="X35" s="489">
        <f>'HK3'!X28</f>
        <v>9</v>
      </c>
      <c r="Y35" s="489">
        <f>'HK3'!AA28</f>
        <v>7</v>
      </c>
      <c r="Z35" s="489">
        <f>'HK4'!I28</f>
        <v>6</v>
      </c>
      <c r="AA35" s="489">
        <f>'HK4'!L28</f>
        <v>9</v>
      </c>
      <c r="AB35" s="489">
        <f>'HK4'!O28</f>
        <v>8</v>
      </c>
      <c r="AC35" s="489">
        <f>'HK4'!R28</f>
        <v>6</v>
      </c>
      <c r="AD35" s="489">
        <f>'HK4'!U28</f>
        <v>8</v>
      </c>
      <c r="AE35" s="489">
        <f>'HK4'!X28</f>
        <v>7</v>
      </c>
      <c r="AF35" s="489">
        <f>'HK4'!AA28</f>
        <v>8</v>
      </c>
      <c r="AG35" s="491">
        <f>'HK4'!AD28</f>
        <v>10</v>
      </c>
      <c r="AH35" s="491">
        <f>'HK4'!AG28</f>
        <v>6</v>
      </c>
      <c r="AI35" s="608">
        <f t="shared" si="1"/>
        <v>7.48</v>
      </c>
      <c r="AJ35" s="500" t="str">
        <f t="shared" si="2"/>
        <v>Khá</v>
      </c>
      <c r="AK35" s="261">
        <f t="shared" si="3"/>
        <v>0</v>
      </c>
      <c r="AL35" s="261">
        <f t="shared" si="4"/>
        <v>0</v>
      </c>
      <c r="AM35" s="279" t="str">
        <f t="shared" si="5"/>
        <v>Học tiếp</v>
      </c>
      <c r="AN35" s="388">
        <f t="shared" si="0"/>
        <v>7.18</v>
      </c>
    </row>
    <row r="36" spans="1:40" s="318" customFormat="1" ht="23.25" customHeight="1">
      <c r="A36" s="246">
        <v>27</v>
      </c>
      <c r="B36" s="247" t="s">
        <v>153</v>
      </c>
      <c r="C36" s="595" t="s">
        <v>56</v>
      </c>
      <c r="D36" s="53" t="s">
        <v>287</v>
      </c>
      <c r="E36" s="246" t="s">
        <v>154</v>
      </c>
      <c r="F36" s="319" t="s">
        <v>2</v>
      </c>
      <c r="G36" s="489">
        <f>'HK1'!I29</f>
        <v>9</v>
      </c>
      <c r="H36" s="489">
        <f>'HK1'!L29</f>
        <v>7</v>
      </c>
      <c r="I36" s="489">
        <f>'HK1'!O29</f>
        <v>5</v>
      </c>
      <c r="J36" s="489">
        <f>'HK1'!R29</f>
        <v>10</v>
      </c>
      <c r="K36" s="490">
        <f>'HK1'!U29</f>
        <v>7</v>
      </c>
      <c r="L36" s="489">
        <f>'HK1'!X29</f>
        <v>5</v>
      </c>
      <c r="M36" s="489">
        <f>'HK2'!I29</f>
        <v>9</v>
      </c>
      <c r="N36" s="489">
        <f>'HK2'!L29</f>
        <v>3</v>
      </c>
      <c r="O36" s="489">
        <f>'HK2'!O29</f>
        <v>7</v>
      </c>
      <c r="P36" s="489">
        <f>'HK2'!R29</f>
        <v>5</v>
      </c>
      <c r="Q36" s="489">
        <f>'HK2'!U29</f>
        <v>8</v>
      </c>
      <c r="R36" s="489">
        <f>'HK2'!X29</f>
        <v>5</v>
      </c>
      <c r="S36" s="489">
        <f>'HK3'!I29</f>
        <v>10</v>
      </c>
      <c r="T36" s="489">
        <f>'HK3'!L29</f>
        <v>7</v>
      </c>
      <c r="U36" s="489">
        <f>'HK3'!O29</f>
        <v>7</v>
      </c>
      <c r="V36" s="489">
        <f>'HK3'!R29</f>
        <v>7</v>
      </c>
      <c r="W36" s="489">
        <f>'HK3'!U29</f>
        <v>9</v>
      </c>
      <c r="X36" s="489">
        <f>'HK3'!X29</f>
        <v>7</v>
      </c>
      <c r="Y36" s="489">
        <f>'HK3'!AA29</f>
        <v>5</v>
      </c>
      <c r="Z36" s="489">
        <f>'HK4'!I29</f>
        <v>6</v>
      </c>
      <c r="AA36" s="489">
        <f>'HK4'!L29</f>
        <v>3</v>
      </c>
      <c r="AB36" s="489">
        <f>'HK4'!O29</f>
        <v>8</v>
      </c>
      <c r="AC36" s="489">
        <f>'HK4'!R29</f>
        <v>6</v>
      </c>
      <c r="AD36" s="489">
        <f>'HK4'!U29</f>
        <v>8</v>
      </c>
      <c r="AE36" s="489">
        <f>'HK4'!X29</f>
        <v>6</v>
      </c>
      <c r="AF36" s="489">
        <f>'HK4'!AA29</f>
        <v>3</v>
      </c>
      <c r="AG36" s="491">
        <f>'HK4'!AD29</f>
        <v>0</v>
      </c>
      <c r="AH36" s="491">
        <f>'HK4'!AG29</f>
        <v>6</v>
      </c>
      <c r="AI36" s="608">
        <f t="shared" si="1"/>
        <v>6.63</v>
      </c>
      <c r="AJ36" s="500" t="str">
        <f t="shared" si="2"/>
        <v>TB.Khá</v>
      </c>
      <c r="AK36" s="261">
        <f t="shared" si="3"/>
        <v>4</v>
      </c>
      <c r="AL36" s="261">
        <f t="shared" si="4"/>
        <v>11</v>
      </c>
      <c r="AM36" s="279" t="str">
        <f t="shared" si="5"/>
        <v>Học tiếp</v>
      </c>
      <c r="AN36" s="388">
        <f t="shared" si="0"/>
        <v>6.82</v>
      </c>
    </row>
    <row r="37" spans="1:40" s="318" customFormat="1" ht="23.25" customHeight="1">
      <c r="A37" s="310">
        <v>28</v>
      </c>
      <c r="B37" s="247" t="s">
        <v>159</v>
      </c>
      <c r="C37" s="595" t="s">
        <v>160</v>
      </c>
      <c r="D37" s="53" t="s">
        <v>289</v>
      </c>
      <c r="E37" s="246" t="s">
        <v>161</v>
      </c>
      <c r="F37" s="319" t="s">
        <v>50</v>
      </c>
      <c r="G37" s="489">
        <f>'HK1'!I30</f>
        <v>8</v>
      </c>
      <c r="H37" s="489">
        <f>'HK1'!L30</f>
        <v>6</v>
      </c>
      <c r="I37" s="489">
        <f>'HK1'!O30</f>
        <v>7</v>
      </c>
      <c r="J37" s="489">
        <f>'HK1'!R30</f>
        <v>6</v>
      </c>
      <c r="K37" s="490">
        <f>'HK1'!U30</f>
        <v>7</v>
      </c>
      <c r="L37" s="489">
        <f>'HK1'!X30</f>
        <v>6</v>
      </c>
      <c r="M37" s="489">
        <f>'HK2'!I30</f>
        <v>9</v>
      </c>
      <c r="N37" s="489">
        <f>'HK2'!L30</f>
        <v>6</v>
      </c>
      <c r="O37" s="489">
        <f>'HK2'!O30</f>
        <v>6</v>
      </c>
      <c r="P37" s="489">
        <f>'HK2'!R30</f>
        <v>6</v>
      </c>
      <c r="Q37" s="489">
        <f>'HK2'!U30</f>
        <v>6</v>
      </c>
      <c r="R37" s="489">
        <f>'HK2'!X30</f>
        <v>5</v>
      </c>
      <c r="S37" s="489">
        <f>'HK3'!I30</f>
        <v>9</v>
      </c>
      <c r="T37" s="489">
        <f>'HK3'!L30</f>
        <v>6</v>
      </c>
      <c r="U37" s="489">
        <f>'HK3'!O30</f>
        <v>7</v>
      </c>
      <c r="V37" s="489">
        <f>'HK3'!R30</f>
        <v>6</v>
      </c>
      <c r="W37" s="489">
        <f>'HK3'!U30</f>
        <v>7</v>
      </c>
      <c r="X37" s="489">
        <f>'HK3'!X30</f>
        <v>7</v>
      </c>
      <c r="Y37" s="489">
        <f>'HK3'!AA30</f>
        <v>6</v>
      </c>
      <c r="Z37" s="489">
        <f>'HK4'!I30</f>
        <v>6</v>
      </c>
      <c r="AA37" s="489">
        <f>'HK4'!L30</f>
        <v>6</v>
      </c>
      <c r="AB37" s="489">
        <f>'HK4'!O30</f>
        <v>7</v>
      </c>
      <c r="AC37" s="489">
        <f>'HK4'!R30</f>
        <v>6</v>
      </c>
      <c r="AD37" s="489">
        <f>'HK4'!U30</f>
        <v>7</v>
      </c>
      <c r="AE37" s="489">
        <f>'HK4'!X30</f>
        <v>6</v>
      </c>
      <c r="AF37" s="489">
        <f>'HK4'!AA30</f>
        <v>5</v>
      </c>
      <c r="AG37" s="491">
        <f>'HK4'!AD30</f>
        <v>7</v>
      </c>
      <c r="AH37" s="491">
        <f>'HK4'!AG30</f>
        <v>4</v>
      </c>
      <c r="AI37" s="608">
        <f t="shared" si="1"/>
        <v>6.61</v>
      </c>
      <c r="AJ37" s="500" t="str">
        <f t="shared" si="2"/>
        <v>TB.Khá</v>
      </c>
      <c r="AK37" s="261">
        <f t="shared" si="3"/>
        <v>1</v>
      </c>
      <c r="AL37" s="261">
        <f t="shared" si="4"/>
        <v>0</v>
      </c>
      <c r="AM37" s="279" t="str">
        <f t="shared" si="5"/>
        <v>Học tiếp</v>
      </c>
      <c r="AN37" s="388">
        <f t="shared" si="0"/>
        <v>6.69</v>
      </c>
    </row>
    <row r="38" spans="1:40" s="318" customFormat="1" ht="23.25" customHeight="1">
      <c r="A38" s="246">
        <v>29</v>
      </c>
      <c r="B38" s="247" t="s">
        <v>162</v>
      </c>
      <c r="C38" s="595" t="s">
        <v>163</v>
      </c>
      <c r="D38" s="53" t="s">
        <v>290</v>
      </c>
      <c r="E38" s="246" t="s">
        <v>164</v>
      </c>
      <c r="F38" s="319" t="s">
        <v>62</v>
      </c>
      <c r="G38" s="489">
        <f>'HK1'!I31</f>
        <v>5</v>
      </c>
      <c r="H38" s="489">
        <f>'HK1'!L31</f>
        <v>5</v>
      </c>
      <c r="I38" s="489">
        <f>'HK1'!O31</f>
        <v>5</v>
      </c>
      <c r="J38" s="489">
        <f>'HK1'!R31</f>
        <v>10</v>
      </c>
      <c r="K38" s="490">
        <f>'HK1'!U31</f>
        <v>5</v>
      </c>
      <c r="L38" s="489">
        <f>'HK1'!X31</f>
        <v>7</v>
      </c>
      <c r="M38" s="489">
        <f>'HK2'!I31</f>
        <v>8</v>
      </c>
      <c r="N38" s="489">
        <f>'HK2'!L31</f>
        <v>5</v>
      </c>
      <c r="O38" s="489">
        <f>'HK2'!O31</f>
        <v>5</v>
      </c>
      <c r="P38" s="489">
        <f>'HK2'!R31</f>
        <v>5</v>
      </c>
      <c r="Q38" s="489">
        <f>'HK2'!U31</f>
        <v>7</v>
      </c>
      <c r="R38" s="489">
        <f>'HK2'!X31</f>
        <v>7</v>
      </c>
      <c r="S38" s="489">
        <f>'HK3'!I31</f>
        <v>9</v>
      </c>
      <c r="T38" s="489">
        <f>'HK3'!L31</f>
        <v>6</v>
      </c>
      <c r="U38" s="489">
        <f>'HK3'!O31</f>
        <v>6</v>
      </c>
      <c r="V38" s="489">
        <f>'HK3'!R31</f>
        <v>7</v>
      </c>
      <c r="W38" s="489">
        <f>'HK3'!U31</f>
        <v>4</v>
      </c>
      <c r="X38" s="489">
        <f>'HK3'!X31</f>
        <v>5</v>
      </c>
      <c r="Y38" s="489">
        <f>'HK3'!AA31</f>
        <v>5</v>
      </c>
      <c r="Z38" s="489">
        <f>'HK4'!I31</f>
        <v>6</v>
      </c>
      <c r="AA38" s="489">
        <f>'HK4'!L31</f>
        <v>4</v>
      </c>
      <c r="AB38" s="489">
        <f>'HK4'!O31</f>
        <v>7</v>
      </c>
      <c r="AC38" s="489">
        <f>'HK4'!R31</f>
        <v>1</v>
      </c>
      <c r="AD38" s="489">
        <f>'HK4'!U31</f>
        <v>7</v>
      </c>
      <c r="AE38" s="489">
        <f>'HK4'!X31</f>
        <v>5</v>
      </c>
      <c r="AF38" s="489">
        <f>'HK4'!AA31</f>
        <v>6</v>
      </c>
      <c r="AG38" s="491">
        <f>'HK4'!AD31</f>
        <v>10</v>
      </c>
      <c r="AH38" s="491">
        <f>'HK4'!AG31</f>
        <v>6</v>
      </c>
      <c r="AI38" s="608">
        <f t="shared" si="1"/>
        <v>5.74</v>
      </c>
      <c r="AJ38" s="500" t="str">
        <f t="shared" si="2"/>
        <v>Trung Bình</v>
      </c>
      <c r="AK38" s="261">
        <f t="shared" si="3"/>
        <v>3</v>
      </c>
      <c r="AL38" s="261">
        <f t="shared" si="4"/>
        <v>10</v>
      </c>
      <c r="AM38" s="279" t="str">
        <f t="shared" si="5"/>
        <v>Học tiếp</v>
      </c>
      <c r="AN38" s="388">
        <f t="shared" si="0"/>
        <v>5.85</v>
      </c>
    </row>
    <row r="39" spans="1:40" s="318" customFormat="1" ht="23.25" customHeight="1">
      <c r="A39" s="246">
        <v>30</v>
      </c>
      <c r="B39" s="247" t="s">
        <v>165</v>
      </c>
      <c r="C39" s="595" t="s">
        <v>60</v>
      </c>
      <c r="D39" s="53" t="s">
        <v>291</v>
      </c>
      <c r="E39" s="246" t="s">
        <v>166</v>
      </c>
      <c r="F39" s="319" t="s">
        <v>69</v>
      </c>
      <c r="G39" s="489">
        <f>'HK1'!I32</f>
        <v>10</v>
      </c>
      <c r="H39" s="489">
        <f>'HK1'!L32</f>
        <v>6</v>
      </c>
      <c r="I39" s="489">
        <f>'HK1'!O32</f>
        <v>7</v>
      </c>
      <c r="J39" s="489">
        <f>'HK1'!R32</f>
        <v>9</v>
      </c>
      <c r="K39" s="490">
        <f>'HK1'!U32</f>
        <v>6</v>
      </c>
      <c r="L39" s="489">
        <f>'HK1'!X32</f>
        <v>7</v>
      </c>
      <c r="M39" s="489">
        <f>'HK2'!I32</f>
        <v>6</v>
      </c>
      <c r="N39" s="489">
        <f>'HK2'!L32</f>
        <v>5</v>
      </c>
      <c r="O39" s="489">
        <f>'HK2'!O32</f>
        <v>6</v>
      </c>
      <c r="P39" s="489">
        <f>'HK2'!R32</f>
        <v>6</v>
      </c>
      <c r="Q39" s="489">
        <f>'HK2'!U32</f>
        <v>5</v>
      </c>
      <c r="R39" s="489">
        <f>'HK2'!X32</f>
        <v>8</v>
      </c>
      <c r="S39" s="489">
        <f>'HK3'!I32</f>
        <v>9</v>
      </c>
      <c r="T39" s="489">
        <f>'HK3'!L32</f>
        <v>8</v>
      </c>
      <c r="U39" s="489">
        <f>'HK3'!O32</f>
        <v>6</v>
      </c>
      <c r="V39" s="489">
        <f>'HK3'!R32</f>
        <v>7</v>
      </c>
      <c r="W39" s="489">
        <f>'HK3'!U32</f>
        <v>8</v>
      </c>
      <c r="X39" s="489">
        <f>'HK3'!X32</f>
        <v>5</v>
      </c>
      <c r="Y39" s="489">
        <f>'HK3'!AA32</f>
        <v>6</v>
      </c>
      <c r="Z39" s="489">
        <f>'HK4'!I32</f>
        <v>6</v>
      </c>
      <c r="AA39" s="489">
        <f>'HK4'!L32</f>
        <v>10</v>
      </c>
      <c r="AB39" s="489">
        <f>'HK4'!O32</f>
        <v>7</v>
      </c>
      <c r="AC39" s="489">
        <f>'HK4'!R32</f>
        <v>5</v>
      </c>
      <c r="AD39" s="489">
        <f>'HK4'!U32</f>
        <v>7</v>
      </c>
      <c r="AE39" s="489">
        <f>'HK4'!X32</f>
        <v>7</v>
      </c>
      <c r="AF39" s="489">
        <f>'HK4'!AA32</f>
        <v>9</v>
      </c>
      <c r="AG39" s="491">
        <f>'HK4'!AD32</f>
        <v>9</v>
      </c>
      <c r="AH39" s="491">
        <f>'HK4'!AG32</f>
        <v>8</v>
      </c>
      <c r="AI39" s="608">
        <f t="shared" si="1"/>
        <v>7.17</v>
      </c>
      <c r="AJ39" s="500" t="str">
        <f t="shared" si="2"/>
        <v>Khá</v>
      </c>
      <c r="AK39" s="261">
        <f t="shared" si="3"/>
        <v>0</v>
      </c>
      <c r="AL39" s="261">
        <f t="shared" si="4"/>
        <v>0</v>
      </c>
      <c r="AM39" s="279" t="str">
        <f t="shared" si="5"/>
        <v>Học tiếp</v>
      </c>
      <c r="AN39" s="388">
        <f t="shared" si="0"/>
        <v>6.94</v>
      </c>
    </row>
    <row r="40" spans="1:40" s="318" customFormat="1" ht="23.25" customHeight="1">
      <c r="A40" s="310">
        <v>31</v>
      </c>
      <c r="B40" s="247" t="s">
        <v>167</v>
      </c>
      <c r="C40" s="595" t="s">
        <v>60</v>
      </c>
      <c r="D40" s="53" t="s">
        <v>292</v>
      </c>
      <c r="E40" s="246" t="s">
        <v>168</v>
      </c>
      <c r="F40" s="319" t="s">
        <v>89</v>
      </c>
      <c r="G40" s="489">
        <f>'HK1'!I33</f>
        <v>8</v>
      </c>
      <c r="H40" s="489">
        <f>'HK1'!L33</f>
        <v>6</v>
      </c>
      <c r="I40" s="489">
        <f>'HK1'!O33</f>
        <v>5</v>
      </c>
      <c r="J40" s="489">
        <f>'HK1'!R33</f>
        <v>8</v>
      </c>
      <c r="K40" s="490">
        <f>'HK1'!U33</f>
        <v>5</v>
      </c>
      <c r="L40" s="489">
        <f>'HK1'!X33</f>
        <v>7</v>
      </c>
      <c r="M40" s="489">
        <f>'HK2'!I33</f>
        <v>10</v>
      </c>
      <c r="N40" s="489">
        <f>'HK2'!L33</f>
        <v>5</v>
      </c>
      <c r="O40" s="489">
        <f>'HK2'!O33</f>
        <v>6</v>
      </c>
      <c r="P40" s="489">
        <f>'HK2'!R33</f>
        <v>6</v>
      </c>
      <c r="Q40" s="489">
        <f>'HK2'!U33</f>
        <v>5</v>
      </c>
      <c r="R40" s="489">
        <f>'HK2'!X33</f>
        <v>9</v>
      </c>
      <c r="S40" s="489">
        <f>'HK3'!I33</f>
        <v>9</v>
      </c>
      <c r="T40" s="489">
        <f>'HK3'!L33</f>
        <v>7</v>
      </c>
      <c r="U40" s="489">
        <f>'HK3'!O33</f>
        <v>6</v>
      </c>
      <c r="V40" s="489">
        <f>'HK3'!R33</f>
        <v>7</v>
      </c>
      <c r="W40" s="489">
        <f>'HK3'!U33</f>
        <v>6</v>
      </c>
      <c r="X40" s="489">
        <f>'HK3'!X33</f>
        <v>5</v>
      </c>
      <c r="Y40" s="489">
        <f>'HK3'!AA33</f>
        <v>5</v>
      </c>
      <c r="Z40" s="489">
        <f>'HK4'!I33</f>
        <v>6</v>
      </c>
      <c r="AA40" s="489">
        <f>'HK4'!L33</f>
        <v>8</v>
      </c>
      <c r="AB40" s="489">
        <f>'HK4'!O33</f>
        <v>6</v>
      </c>
      <c r="AC40" s="489">
        <f>'HK4'!R33</f>
        <v>6</v>
      </c>
      <c r="AD40" s="489">
        <f>'HK4'!U33</f>
        <v>8</v>
      </c>
      <c r="AE40" s="489">
        <f>'HK4'!X33</f>
        <v>6</v>
      </c>
      <c r="AF40" s="489">
        <f>'HK4'!AA33</f>
        <v>6</v>
      </c>
      <c r="AG40" s="491">
        <f>'HK4'!AD33</f>
        <v>2</v>
      </c>
      <c r="AH40" s="491">
        <f>'HK4'!AG33</f>
        <v>9</v>
      </c>
      <c r="AI40" s="608">
        <f t="shared" si="1"/>
        <v>6.54</v>
      </c>
      <c r="AJ40" s="500" t="str">
        <f t="shared" si="2"/>
        <v>TB.Khá</v>
      </c>
      <c r="AK40" s="261">
        <f t="shared" si="3"/>
        <v>1</v>
      </c>
      <c r="AL40" s="261">
        <f t="shared" si="4"/>
        <v>1</v>
      </c>
      <c r="AM40" s="279" t="str">
        <f t="shared" si="5"/>
        <v>Học tiếp</v>
      </c>
      <c r="AN40" s="388">
        <f t="shared" si="0"/>
        <v>6.55</v>
      </c>
    </row>
    <row r="41" spans="1:40" s="318" customFormat="1" ht="23.25" customHeight="1">
      <c r="A41" s="246">
        <v>32</v>
      </c>
      <c r="B41" s="247" t="s">
        <v>169</v>
      </c>
      <c r="C41" s="595" t="s">
        <v>170</v>
      </c>
      <c r="D41" s="53" t="s">
        <v>293</v>
      </c>
      <c r="E41" s="246" t="s">
        <v>171</v>
      </c>
      <c r="F41" s="319" t="s">
        <v>53</v>
      </c>
      <c r="G41" s="489">
        <f>'HK1'!I34</f>
        <v>5</v>
      </c>
      <c r="H41" s="489">
        <f>'HK1'!L34</f>
        <v>5</v>
      </c>
      <c r="I41" s="489">
        <f>'HK1'!O34</f>
        <v>6</v>
      </c>
      <c r="J41" s="489">
        <f>'HK1'!R34</f>
        <v>10</v>
      </c>
      <c r="K41" s="490">
        <f>'HK1'!U34</f>
        <v>5</v>
      </c>
      <c r="L41" s="489">
        <f>'HK1'!X34</f>
        <v>6</v>
      </c>
      <c r="M41" s="489">
        <f>'HK2'!I34</f>
        <v>8</v>
      </c>
      <c r="N41" s="489">
        <f>'HK2'!L34</f>
        <v>5</v>
      </c>
      <c r="O41" s="489">
        <f>'HK2'!O34</f>
        <v>6</v>
      </c>
      <c r="P41" s="489">
        <f>'HK2'!R34</f>
        <v>5</v>
      </c>
      <c r="Q41" s="489">
        <f>'HK2'!U34</f>
        <v>5</v>
      </c>
      <c r="R41" s="489">
        <f>'HK2'!X34</f>
        <v>5</v>
      </c>
      <c r="S41" s="489">
        <f>'HK3'!I34</f>
        <v>10</v>
      </c>
      <c r="T41" s="489">
        <f>'HK3'!L34</f>
        <v>8</v>
      </c>
      <c r="U41" s="489">
        <f>'HK3'!O34</f>
        <v>6</v>
      </c>
      <c r="V41" s="489">
        <f>'HK3'!R34</f>
        <v>6</v>
      </c>
      <c r="W41" s="489">
        <f>'HK3'!U34</f>
        <v>6</v>
      </c>
      <c r="X41" s="489">
        <f>'HK3'!X34</f>
        <v>5</v>
      </c>
      <c r="Y41" s="489">
        <f>'HK3'!AA34</f>
        <v>3</v>
      </c>
      <c r="Z41" s="489">
        <f>'HK4'!I34</f>
        <v>5</v>
      </c>
      <c r="AA41" s="489">
        <f>'HK4'!L34</f>
        <v>7</v>
      </c>
      <c r="AB41" s="489">
        <f>'HK4'!O34</f>
        <v>9</v>
      </c>
      <c r="AC41" s="489">
        <f>'HK4'!R34</f>
        <v>8</v>
      </c>
      <c r="AD41" s="489">
        <f>'HK4'!U34</f>
        <v>7</v>
      </c>
      <c r="AE41" s="489">
        <f>'HK4'!X34</f>
        <v>5</v>
      </c>
      <c r="AF41" s="489">
        <f>'HK4'!AA34</f>
        <v>8</v>
      </c>
      <c r="AG41" s="491">
        <f>'HK4'!AD34</f>
        <v>0</v>
      </c>
      <c r="AH41" s="491">
        <f>'HK4'!AG34</f>
        <v>6</v>
      </c>
      <c r="AI41" s="608">
        <f t="shared" si="1"/>
        <v>6.78</v>
      </c>
      <c r="AJ41" s="500" t="str">
        <f t="shared" si="2"/>
        <v>TB.Khá</v>
      </c>
      <c r="AK41" s="261">
        <f t="shared" si="3"/>
        <v>2</v>
      </c>
      <c r="AL41" s="261">
        <f t="shared" si="4"/>
        <v>1</v>
      </c>
      <c r="AM41" s="279" t="str">
        <f t="shared" si="5"/>
        <v>Học tiếp</v>
      </c>
      <c r="AN41" s="388">
        <f t="shared" si="0"/>
        <v>6.43</v>
      </c>
    </row>
    <row r="42" spans="1:40" s="318" customFormat="1" ht="23.25" customHeight="1">
      <c r="A42" s="246">
        <v>33</v>
      </c>
      <c r="B42" s="247" t="s">
        <v>172</v>
      </c>
      <c r="C42" s="595" t="s">
        <v>173</v>
      </c>
      <c r="D42" s="53" t="s">
        <v>294</v>
      </c>
      <c r="E42" s="246" t="s">
        <v>174</v>
      </c>
      <c r="F42" s="319" t="s">
        <v>53</v>
      </c>
      <c r="G42" s="489">
        <f>'HK1'!I35</f>
        <v>6</v>
      </c>
      <c r="H42" s="489">
        <f>'HK1'!L35</f>
        <v>5</v>
      </c>
      <c r="I42" s="489">
        <f>'HK1'!O35</f>
        <v>7</v>
      </c>
      <c r="J42" s="489">
        <f>'HK1'!R35</f>
        <v>6</v>
      </c>
      <c r="K42" s="490">
        <f>'HK1'!U35</f>
        <v>7</v>
      </c>
      <c r="L42" s="489">
        <f>'HK1'!X35</f>
        <v>7</v>
      </c>
      <c r="M42" s="489">
        <f>'HK2'!I35</f>
        <v>7</v>
      </c>
      <c r="N42" s="489">
        <f>'HK2'!L35</f>
        <v>5</v>
      </c>
      <c r="O42" s="489">
        <f>'HK2'!O35</f>
        <v>7</v>
      </c>
      <c r="P42" s="489">
        <f>'HK2'!R35</f>
        <v>5</v>
      </c>
      <c r="Q42" s="489">
        <f>'HK2'!U35</f>
        <v>8</v>
      </c>
      <c r="R42" s="489">
        <f>'HK2'!X35</f>
        <v>8</v>
      </c>
      <c r="S42" s="489">
        <f>'HK3'!I35</f>
        <v>9</v>
      </c>
      <c r="T42" s="489">
        <f>'HK3'!L35</f>
        <v>8</v>
      </c>
      <c r="U42" s="489">
        <f>'HK3'!O35</f>
        <v>7</v>
      </c>
      <c r="V42" s="489">
        <f>'HK3'!R35</f>
        <v>7</v>
      </c>
      <c r="W42" s="489">
        <f>'HK3'!U35</f>
        <v>7</v>
      </c>
      <c r="X42" s="489">
        <f>'HK3'!X35</f>
        <v>6</v>
      </c>
      <c r="Y42" s="489">
        <f>'HK3'!AA35</f>
        <v>3</v>
      </c>
      <c r="Z42" s="489">
        <f>'HK4'!I35</f>
        <v>5</v>
      </c>
      <c r="AA42" s="489">
        <f>'HK4'!L35</f>
        <v>7</v>
      </c>
      <c r="AB42" s="489">
        <f>'HK4'!O35</f>
        <v>7</v>
      </c>
      <c r="AC42" s="489">
        <f>'HK4'!R35</f>
        <v>3</v>
      </c>
      <c r="AD42" s="489">
        <f>'HK4'!U35</f>
        <v>6</v>
      </c>
      <c r="AE42" s="489">
        <f>'HK4'!X35</f>
        <v>7</v>
      </c>
      <c r="AF42" s="489">
        <f>'HK4'!AA35</f>
        <v>7</v>
      </c>
      <c r="AG42" s="491">
        <f>'HK4'!AD35</f>
        <v>0</v>
      </c>
      <c r="AH42" s="491">
        <f>'HK4'!AG35</f>
        <v>6</v>
      </c>
      <c r="AI42" s="608">
        <f t="shared" si="1"/>
        <v>6.41</v>
      </c>
      <c r="AJ42" s="500" t="str">
        <f t="shared" si="2"/>
        <v>TB.Khá</v>
      </c>
      <c r="AK42" s="261">
        <f t="shared" si="3"/>
        <v>3</v>
      </c>
      <c r="AL42" s="261">
        <f t="shared" si="4"/>
        <v>5</v>
      </c>
      <c r="AM42" s="279" t="str">
        <f t="shared" si="5"/>
        <v>Học tiếp</v>
      </c>
      <c r="AN42" s="388">
        <f aca="true" t="shared" si="6" ref="AN42:AN69">ROUND(SUMPRODUCT(G42:AH42,$G$9:$AH$9)/SUMIF($G42:$AH42,"&lt;&gt;M",$G$9:$AH$9),2)</f>
        <v>6.35</v>
      </c>
    </row>
    <row r="43" spans="1:40" s="318" customFormat="1" ht="23.25" customHeight="1">
      <c r="A43" s="310">
        <v>34</v>
      </c>
      <c r="B43" s="247" t="s">
        <v>175</v>
      </c>
      <c r="C43" s="595" t="s">
        <v>64</v>
      </c>
      <c r="D43" s="53" t="s">
        <v>295</v>
      </c>
      <c r="E43" s="246" t="s">
        <v>176</v>
      </c>
      <c r="F43" s="319" t="s">
        <v>5</v>
      </c>
      <c r="G43" s="489">
        <f>'HK1'!I36</f>
        <v>7</v>
      </c>
      <c r="H43" s="489">
        <f>'HK1'!L36</f>
        <v>5</v>
      </c>
      <c r="I43" s="489">
        <f>'HK1'!O36</f>
        <v>8</v>
      </c>
      <c r="J43" s="489">
        <f>'HK1'!R36</f>
        <v>6</v>
      </c>
      <c r="K43" s="490">
        <f>'HK1'!U36</f>
        <v>6</v>
      </c>
      <c r="L43" s="489">
        <f>'HK1'!X36</f>
        <v>6</v>
      </c>
      <c r="M43" s="489">
        <f>'HK2'!I36</f>
        <v>9</v>
      </c>
      <c r="N43" s="489">
        <f>'HK2'!L36</f>
        <v>6</v>
      </c>
      <c r="O43" s="489">
        <f>'HK2'!O36</f>
        <v>7</v>
      </c>
      <c r="P43" s="489">
        <f>'HK2'!R36</f>
        <v>7</v>
      </c>
      <c r="Q43" s="489">
        <f>'HK2'!U36</f>
        <v>7</v>
      </c>
      <c r="R43" s="489">
        <f>'HK2'!X36</f>
        <v>7</v>
      </c>
      <c r="S43" s="489">
        <f>'HK3'!I36</f>
        <v>9</v>
      </c>
      <c r="T43" s="489">
        <f>'HK3'!L36</f>
        <v>7</v>
      </c>
      <c r="U43" s="489">
        <f>'HK3'!O36</f>
        <v>7</v>
      </c>
      <c r="V43" s="489">
        <f>'HK3'!R36</f>
        <v>7</v>
      </c>
      <c r="W43" s="489">
        <f>'HK3'!U36</f>
        <v>7</v>
      </c>
      <c r="X43" s="489">
        <f>'HK3'!X36</f>
        <v>5</v>
      </c>
      <c r="Y43" s="489">
        <f>'HK3'!AA36</f>
        <v>8</v>
      </c>
      <c r="Z43" s="489">
        <f>'HK4'!I36</f>
        <v>7</v>
      </c>
      <c r="AA43" s="489">
        <f>'HK4'!L36</f>
        <v>9</v>
      </c>
      <c r="AB43" s="489">
        <f>'HK4'!O36</f>
        <v>7</v>
      </c>
      <c r="AC43" s="489">
        <f>'HK4'!R36</f>
        <v>8</v>
      </c>
      <c r="AD43" s="489">
        <f>'HK4'!U36</f>
        <v>6</v>
      </c>
      <c r="AE43" s="489">
        <f>'HK4'!X36</f>
        <v>6</v>
      </c>
      <c r="AF43" s="489">
        <f>'HK4'!AA36</f>
        <v>8</v>
      </c>
      <c r="AG43" s="491">
        <f>'HK4'!AD36</f>
        <v>10</v>
      </c>
      <c r="AH43" s="491">
        <f>'HK4'!AG36</f>
        <v>6</v>
      </c>
      <c r="AI43" s="608">
        <f t="shared" si="1"/>
        <v>7.24</v>
      </c>
      <c r="AJ43" s="500" t="str">
        <f t="shared" si="2"/>
        <v>Khá</v>
      </c>
      <c r="AK43" s="261">
        <f t="shared" si="3"/>
        <v>0</v>
      </c>
      <c r="AL43" s="261">
        <f t="shared" si="4"/>
        <v>0</v>
      </c>
      <c r="AM43" s="279" t="str">
        <f t="shared" si="5"/>
        <v>Học tiếp</v>
      </c>
      <c r="AN43" s="388">
        <f t="shared" si="6"/>
        <v>7.08</v>
      </c>
    </row>
    <row r="44" spans="1:40" s="318" customFormat="1" ht="23.25" customHeight="1">
      <c r="A44" s="246">
        <v>35</v>
      </c>
      <c r="B44" s="247" t="s">
        <v>177</v>
      </c>
      <c r="C44" s="595" t="s">
        <v>65</v>
      </c>
      <c r="D44" s="53" t="s">
        <v>296</v>
      </c>
      <c r="E44" s="246" t="s">
        <v>178</v>
      </c>
      <c r="F44" s="319" t="s">
        <v>53</v>
      </c>
      <c r="G44" s="489">
        <f>'HK1'!I37</f>
        <v>7</v>
      </c>
      <c r="H44" s="489">
        <f>'HK1'!L37</f>
        <v>5</v>
      </c>
      <c r="I44" s="489">
        <f>'HK1'!O37</f>
        <v>7</v>
      </c>
      <c r="J44" s="489">
        <f>'HK1'!R37</f>
        <v>9</v>
      </c>
      <c r="K44" s="490">
        <f>'HK1'!U37</f>
        <v>5</v>
      </c>
      <c r="L44" s="489">
        <f>'HK1'!X37</f>
        <v>5</v>
      </c>
      <c r="M44" s="489">
        <f>'HK2'!I37</f>
        <v>8</v>
      </c>
      <c r="N44" s="489">
        <f>'HK2'!L37</f>
        <v>4</v>
      </c>
      <c r="O44" s="489">
        <f>'HK2'!O37</f>
        <v>5</v>
      </c>
      <c r="P44" s="489">
        <f>'HK2'!R37</f>
        <v>6</v>
      </c>
      <c r="Q44" s="489">
        <f>'HK2'!U37</f>
        <v>5</v>
      </c>
      <c r="R44" s="489">
        <f>'HK2'!X37</f>
        <v>6</v>
      </c>
      <c r="S44" s="489">
        <f>'HK3'!I37</f>
        <v>9</v>
      </c>
      <c r="T44" s="489">
        <f>'HK3'!L37</f>
        <v>8</v>
      </c>
      <c r="U44" s="489">
        <f>'HK3'!O37</f>
        <v>7</v>
      </c>
      <c r="V44" s="489">
        <f>'HK3'!R37</f>
        <v>6</v>
      </c>
      <c r="W44" s="489">
        <f>'HK3'!U37</f>
        <v>6</v>
      </c>
      <c r="X44" s="489">
        <f>'HK3'!X37</f>
        <v>6</v>
      </c>
      <c r="Y44" s="489">
        <f>'HK3'!AA37</f>
        <v>3</v>
      </c>
      <c r="Z44" s="489">
        <f>'HK4'!I37</f>
        <v>6</v>
      </c>
      <c r="AA44" s="489">
        <f>'HK4'!L37</f>
        <v>7</v>
      </c>
      <c r="AB44" s="489">
        <f>'HK4'!O37</f>
        <v>7</v>
      </c>
      <c r="AC44" s="489">
        <f>'HK4'!R37</f>
        <v>8</v>
      </c>
      <c r="AD44" s="489">
        <f>'HK4'!U37</f>
        <v>7</v>
      </c>
      <c r="AE44" s="489">
        <f>'HK4'!X37</f>
        <v>5</v>
      </c>
      <c r="AF44" s="489">
        <f>'HK4'!AA37</f>
        <v>8</v>
      </c>
      <c r="AG44" s="491">
        <f>'HK4'!AD37</f>
        <v>0</v>
      </c>
      <c r="AH44" s="491">
        <f>'HK4'!AG37</f>
        <v>5</v>
      </c>
      <c r="AI44" s="608">
        <f t="shared" si="1"/>
        <v>6.83</v>
      </c>
      <c r="AJ44" s="500" t="str">
        <f t="shared" si="2"/>
        <v>TB.Khá</v>
      </c>
      <c r="AK44" s="261">
        <f t="shared" si="3"/>
        <v>3</v>
      </c>
      <c r="AL44" s="261">
        <f t="shared" si="4"/>
        <v>5</v>
      </c>
      <c r="AM44" s="279" t="str">
        <f t="shared" si="5"/>
        <v>Học tiếp</v>
      </c>
      <c r="AN44" s="388">
        <f t="shared" si="6"/>
        <v>6.52</v>
      </c>
    </row>
    <row r="45" spans="1:40" s="318" customFormat="1" ht="23.25" customHeight="1">
      <c r="A45" s="246">
        <v>36</v>
      </c>
      <c r="B45" s="247" t="s">
        <v>179</v>
      </c>
      <c r="C45" s="595" t="s">
        <v>65</v>
      </c>
      <c r="D45" s="53" t="s">
        <v>297</v>
      </c>
      <c r="E45" s="246" t="s">
        <v>180</v>
      </c>
      <c r="F45" s="319" t="s">
        <v>5</v>
      </c>
      <c r="G45" s="489">
        <f>'HK1'!I38</f>
        <v>6</v>
      </c>
      <c r="H45" s="489">
        <f>'HK1'!L38</f>
        <v>6</v>
      </c>
      <c r="I45" s="489">
        <f>'HK1'!O38</f>
        <v>5</v>
      </c>
      <c r="J45" s="489">
        <f>'HK1'!R38</f>
        <v>7</v>
      </c>
      <c r="K45" s="490">
        <f>'HK1'!U38</f>
        <v>5</v>
      </c>
      <c r="L45" s="489">
        <f>'HK1'!X38</f>
        <v>7</v>
      </c>
      <c r="M45" s="489">
        <f>'HK2'!I38</f>
        <v>6</v>
      </c>
      <c r="N45" s="489">
        <f>'HK2'!L38</f>
        <v>6</v>
      </c>
      <c r="O45" s="489">
        <f>'HK2'!O38</f>
        <v>5</v>
      </c>
      <c r="P45" s="489">
        <f>'HK2'!R38</f>
        <v>5</v>
      </c>
      <c r="Q45" s="489">
        <f>'HK2'!U38</f>
        <v>5</v>
      </c>
      <c r="R45" s="489">
        <f>'HK2'!X38</f>
        <v>7</v>
      </c>
      <c r="S45" s="489">
        <f>'HK3'!I38</f>
        <v>9</v>
      </c>
      <c r="T45" s="489">
        <f>'HK3'!L38</f>
        <v>7</v>
      </c>
      <c r="U45" s="489">
        <f>'HK3'!O38</f>
        <v>5</v>
      </c>
      <c r="V45" s="489">
        <f>'HK3'!R38</f>
        <v>6</v>
      </c>
      <c r="W45" s="489">
        <f>'HK3'!U38</f>
        <v>6</v>
      </c>
      <c r="X45" s="489">
        <f>'HK3'!X38</f>
        <v>5</v>
      </c>
      <c r="Y45" s="489">
        <f>'HK3'!AA38</f>
        <v>5</v>
      </c>
      <c r="Z45" s="489">
        <f>'HK4'!I38</f>
        <v>6</v>
      </c>
      <c r="AA45" s="489">
        <f>'HK4'!L38</f>
        <v>5</v>
      </c>
      <c r="AB45" s="489">
        <f>'HK4'!O38</f>
        <v>8</v>
      </c>
      <c r="AC45" s="489">
        <f>'HK4'!R38</f>
        <v>6</v>
      </c>
      <c r="AD45" s="489">
        <f>'HK4'!U38</f>
        <v>8</v>
      </c>
      <c r="AE45" s="489">
        <f>'HK4'!X38</f>
        <v>4</v>
      </c>
      <c r="AF45" s="489">
        <f>'HK4'!AA38</f>
        <v>7</v>
      </c>
      <c r="AG45" s="491">
        <f>'HK4'!AD38</f>
        <v>0</v>
      </c>
      <c r="AH45" s="491">
        <f>'HK4'!AG38</f>
        <v>5</v>
      </c>
      <c r="AI45" s="608">
        <f t="shared" si="1"/>
        <v>6.2</v>
      </c>
      <c r="AJ45" s="500" t="str">
        <f t="shared" si="2"/>
        <v>TB.Khá</v>
      </c>
      <c r="AK45" s="261">
        <f t="shared" si="3"/>
        <v>2</v>
      </c>
      <c r="AL45" s="261">
        <f t="shared" si="4"/>
        <v>4</v>
      </c>
      <c r="AM45" s="279" t="str">
        <f t="shared" si="5"/>
        <v>Học tiếp</v>
      </c>
      <c r="AN45" s="388">
        <f t="shared" si="6"/>
        <v>5.91</v>
      </c>
    </row>
    <row r="46" spans="1:40" s="318" customFormat="1" ht="23.25" customHeight="1">
      <c r="A46" s="310">
        <v>37</v>
      </c>
      <c r="B46" s="247" t="s">
        <v>181</v>
      </c>
      <c r="C46" s="595" t="s">
        <v>182</v>
      </c>
      <c r="D46" s="53" t="s">
        <v>298</v>
      </c>
      <c r="E46" s="246" t="s">
        <v>183</v>
      </c>
      <c r="F46" s="319" t="s">
        <v>22</v>
      </c>
      <c r="G46" s="489">
        <f>'HK1'!I39</f>
        <v>7</v>
      </c>
      <c r="H46" s="489">
        <f>'HK1'!L39</f>
        <v>7</v>
      </c>
      <c r="I46" s="489">
        <f>'HK1'!O39</f>
        <v>7</v>
      </c>
      <c r="J46" s="489">
        <f>'HK1'!R39</f>
        <v>9</v>
      </c>
      <c r="K46" s="490">
        <f>'HK1'!U39</f>
        <v>6</v>
      </c>
      <c r="L46" s="489">
        <f>'HK1'!X39</f>
        <v>7</v>
      </c>
      <c r="M46" s="489">
        <f>'HK2'!I39</f>
        <v>6</v>
      </c>
      <c r="N46" s="489">
        <f>'HK2'!L39</f>
        <v>5</v>
      </c>
      <c r="O46" s="489">
        <f>'HK2'!O39</f>
        <v>6</v>
      </c>
      <c r="P46" s="489">
        <f>'HK2'!R39</f>
        <v>7</v>
      </c>
      <c r="Q46" s="489">
        <f>'HK2'!U39</f>
        <v>8</v>
      </c>
      <c r="R46" s="489">
        <f>'HK2'!X39</f>
        <v>5</v>
      </c>
      <c r="S46" s="489">
        <f>'HK3'!I39</f>
        <v>9</v>
      </c>
      <c r="T46" s="489">
        <f>'HK3'!L39</f>
        <v>7</v>
      </c>
      <c r="U46" s="489">
        <f>'HK3'!O39</f>
        <v>6</v>
      </c>
      <c r="V46" s="489">
        <f>'HK3'!R39</f>
        <v>7</v>
      </c>
      <c r="W46" s="489">
        <f>'HK3'!U39</f>
        <v>8</v>
      </c>
      <c r="X46" s="489">
        <f>'HK3'!X39</f>
        <v>6</v>
      </c>
      <c r="Y46" s="489">
        <f>'HK3'!AA39</f>
        <v>3</v>
      </c>
      <c r="Z46" s="489">
        <f>'HK4'!I39</f>
        <v>7</v>
      </c>
      <c r="AA46" s="489">
        <f>'HK4'!L39</f>
        <v>7</v>
      </c>
      <c r="AB46" s="489">
        <f>'HK4'!O39</f>
        <v>9</v>
      </c>
      <c r="AC46" s="489">
        <f>'HK4'!R39</f>
        <v>3</v>
      </c>
      <c r="AD46" s="489">
        <f>'HK4'!U39</f>
        <v>6</v>
      </c>
      <c r="AE46" s="489">
        <f>'HK4'!X39</f>
        <v>7</v>
      </c>
      <c r="AF46" s="489">
        <f>'HK4'!AA39</f>
        <v>8</v>
      </c>
      <c r="AG46" s="491">
        <f>'HK4'!AD39</f>
        <v>10</v>
      </c>
      <c r="AH46" s="491">
        <f>'HK4'!AG39</f>
        <v>5</v>
      </c>
      <c r="AI46" s="608">
        <f t="shared" si="1"/>
        <v>6.89</v>
      </c>
      <c r="AJ46" s="500" t="str">
        <f t="shared" si="2"/>
        <v>TB.Khá</v>
      </c>
      <c r="AK46" s="261">
        <f t="shared" si="3"/>
        <v>2</v>
      </c>
      <c r="AL46" s="261">
        <f t="shared" si="4"/>
        <v>4</v>
      </c>
      <c r="AM46" s="279" t="str">
        <f t="shared" si="5"/>
        <v>Học tiếp</v>
      </c>
      <c r="AN46" s="388">
        <f t="shared" si="6"/>
        <v>6.82</v>
      </c>
    </row>
    <row r="47" spans="1:40" s="318" customFormat="1" ht="23.25" customHeight="1">
      <c r="A47" s="246">
        <v>38</v>
      </c>
      <c r="B47" s="247" t="s">
        <v>184</v>
      </c>
      <c r="C47" s="595" t="s">
        <v>185</v>
      </c>
      <c r="D47" s="53" t="s">
        <v>299</v>
      </c>
      <c r="E47" s="246" t="s">
        <v>186</v>
      </c>
      <c r="F47" s="319" t="s">
        <v>53</v>
      </c>
      <c r="G47" s="489">
        <f>'HK1'!I40</f>
        <v>6</v>
      </c>
      <c r="H47" s="489">
        <f>'HK1'!L40</f>
        <v>5</v>
      </c>
      <c r="I47" s="489">
        <f>'HK1'!O40</f>
        <v>5</v>
      </c>
      <c r="J47" s="489">
        <f>'HK1'!R40</f>
        <v>9</v>
      </c>
      <c r="K47" s="490">
        <f>'HK1'!U40</f>
        <v>6</v>
      </c>
      <c r="L47" s="489">
        <f>'HK1'!X40</f>
        <v>5</v>
      </c>
      <c r="M47" s="489">
        <f>'HK2'!I40</f>
        <v>7</v>
      </c>
      <c r="N47" s="489">
        <f>'HK2'!L40</f>
        <v>6</v>
      </c>
      <c r="O47" s="489">
        <f>'HK2'!O40</f>
        <v>6</v>
      </c>
      <c r="P47" s="489">
        <f>'HK2'!R40</f>
        <v>6</v>
      </c>
      <c r="Q47" s="489">
        <f>'HK2'!U40</f>
        <v>5</v>
      </c>
      <c r="R47" s="489">
        <f>'HK2'!X40</f>
        <v>5</v>
      </c>
      <c r="S47" s="489">
        <f>'HK3'!I40</f>
        <v>9</v>
      </c>
      <c r="T47" s="489">
        <f>'HK3'!L40</f>
        <v>7</v>
      </c>
      <c r="U47" s="489">
        <f>'HK3'!O40</f>
        <v>6</v>
      </c>
      <c r="V47" s="489">
        <f>'HK3'!R40</f>
        <v>7</v>
      </c>
      <c r="W47" s="489">
        <f>'HK3'!U40</f>
        <v>7</v>
      </c>
      <c r="X47" s="489">
        <f>'HK3'!X40</f>
        <v>5</v>
      </c>
      <c r="Y47" s="489">
        <f>'HK3'!AA40</f>
        <v>3</v>
      </c>
      <c r="Z47" s="489">
        <f>'HK4'!I40</f>
        <v>6</v>
      </c>
      <c r="AA47" s="489">
        <f>'HK4'!L40</f>
        <v>3</v>
      </c>
      <c r="AB47" s="489">
        <f>'HK4'!O40</f>
        <v>7</v>
      </c>
      <c r="AC47" s="489">
        <f>'HK4'!R40</f>
        <v>3</v>
      </c>
      <c r="AD47" s="489">
        <f>'HK4'!U40</f>
        <v>7</v>
      </c>
      <c r="AE47" s="489">
        <f>'HK4'!X40</f>
        <v>5</v>
      </c>
      <c r="AF47" s="489">
        <f>'HK4'!AA40</f>
        <v>7</v>
      </c>
      <c r="AG47" s="491">
        <f>'HK4'!AD40</f>
        <v>0</v>
      </c>
      <c r="AH47" s="491">
        <f>'HK4'!AG40</f>
        <v>4</v>
      </c>
      <c r="AI47" s="608">
        <f t="shared" si="1"/>
        <v>5.96</v>
      </c>
      <c r="AJ47" s="500" t="str">
        <f t="shared" si="2"/>
        <v>Trung Bình</v>
      </c>
      <c r="AK47" s="261">
        <f t="shared" si="3"/>
        <v>5</v>
      </c>
      <c r="AL47" s="261">
        <f t="shared" si="4"/>
        <v>8</v>
      </c>
      <c r="AM47" s="279" t="str">
        <f t="shared" si="5"/>
        <v>Học tiếp</v>
      </c>
      <c r="AN47" s="388">
        <f t="shared" si="6"/>
        <v>6.06</v>
      </c>
    </row>
    <row r="48" spans="1:40" s="318" customFormat="1" ht="23.25" customHeight="1">
      <c r="A48" s="246">
        <v>39</v>
      </c>
      <c r="B48" s="505" t="s">
        <v>48</v>
      </c>
      <c r="C48" s="596" t="s">
        <v>187</v>
      </c>
      <c r="D48" s="506" t="s">
        <v>300</v>
      </c>
      <c r="E48" s="246" t="s">
        <v>52</v>
      </c>
      <c r="F48" s="319" t="s">
        <v>2</v>
      </c>
      <c r="G48" s="489">
        <f>'HK1'!I41</f>
        <v>9</v>
      </c>
      <c r="H48" s="489">
        <f>'HK1'!L41</f>
        <v>5</v>
      </c>
      <c r="I48" s="489">
        <f>'HK1'!O41</f>
        <v>7</v>
      </c>
      <c r="J48" s="489">
        <f>'HK1'!R41</f>
        <v>4</v>
      </c>
      <c r="K48" s="490">
        <f>'HK1'!U41</f>
        <v>7</v>
      </c>
      <c r="L48" s="489">
        <f>'HK1'!X41</f>
        <v>7</v>
      </c>
      <c r="M48" s="489">
        <f>'HK2'!I41</f>
        <v>8</v>
      </c>
      <c r="N48" s="489">
        <f>'HK2'!L41</f>
        <v>3</v>
      </c>
      <c r="O48" s="489">
        <f>'HK2'!O41</f>
        <v>5</v>
      </c>
      <c r="P48" s="489">
        <f>'HK2'!R41</f>
        <v>3</v>
      </c>
      <c r="Q48" s="489">
        <f>'HK2'!U41</f>
        <v>5</v>
      </c>
      <c r="R48" s="489">
        <f>'HK2'!X41</f>
        <v>9</v>
      </c>
      <c r="S48" s="489">
        <f>'HK3'!I41</f>
        <v>0</v>
      </c>
      <c r="T48" s="489">
        <f>'HK3'!L41</f>
        <v>0</v>
      </c>
      <c r="U48" s="489">
        <f>'HK3'!O41</f>
        <v>1</v>
      </c>
      <c r="V48" s="489">
        <f>'HK3'!R41</f>
        <v>0</v>
      </c>
      <c r="W48" s="489">
        <f>'HK3'!U41</f>
        <v>0</v>
      </c>
      <c r="X48" s="489">
        <f>'HK3'!X41</f>
        <v>0</v>
      </c>
      <c r="Y48" s="489">
        <f>'HK3'!AA41</f>
        <v>0</v>
      </c>
      <c r="Z48" s="489">
        <f>'HK4'!I41</f>
        <v>0</v>
      </c>
      <c r="AA48" s="489">
        <f>'HK4'!L41</f>
        <v>0</v>
      </c>
      <c r="AB48" s="489">
        <f>'HK4'!O41</f>
        <v>0</v>
      </c>
      <c r="AC48" s="489">
        <f>'HK4'!R41</f>
        <v>0</v>
      </c>
      <c r="AD48" s="489">
        <f>'HK4'!U41</f>
        <v>0</v>
      </c>
      <c r="AE48" s="489">
        <f>'HK4'!X41</f>
        <v>0</v>
      </c>
      <c r="AF48" s="489">
        <f>'HK4'!AA41</f>
        <v>0</v>
      </c>
      <c r="AG48" s="491">
        <f>'HK4'!AD41</f>
        <v>0</v>
      </c>
      <c r="AH48" s="491">
        <f>'HK4'!AG41</f>
        <v>0</v>
      </c>
      <c r="AI48" s="608">
        <f t="shared" si="1"/>
        <v>0.11</v>
      </c>
      <c r="AJ48" s="500" t="str">
        <f t="shared" si="2"/>
        <v>Kém</v>
      </c>
      <c r="AK48" s="261">
        <f t="shared" si="3"/>
        <v>19</v>
      </c>
      <c r="AL48" s="261">
        <f t="shared" si="4"/>
        <v>59</v>
      </c>
      <c r="AM48" s="591" t="str">
        <f t="shared" si="5"/>
        <v>Thôi học</v>
      </c>
      <c r="AN48" s="388">
        <f t="shared" si="6"/>
        <v>2.77</v>
      </c>
    </row>
    <row r="49" spans="1:40" s="318" customFormat="1" ht="23.25" customHeight="1">
      <c r="A49" s="310">
        <v>40</v>
      </c>
      <c r="B49" s="247" t="s">
        <v>159</v>
      </c>
      <c r="C49" s="595" t="s">
        <v>188</v>
      </c>
      <c r="D49" s="53" t="s">
        <v>301</v>
      </c>
      <c r="E49" s="246" t="s">
        <v>70</v>
      </c>
      <c r="F49" s="319" t="s">
        <v>189</v>
      </c>
      <c r="G49" s="489">
        <f>'HK1'!I42</f>
        <v>6</v>
      </c>
      <c r="H49" s="489">
        <f>'HK1'!L42</f>
        <v>5</v>
      </c>
      <c r="I49" s="489">
        <f>'HK1'!O42</f>
        <v>4</v>
      </c>
      <c r="J49" s="489">
        <f>'HK1'!R42</f>
        <v>6</v>
      </c>
      <c r="K49" s="490">
        <f>'HK1'!U42</f>
        <v>4</v>
      </c>
      <c r="L49" s="489">
        <f>'HK1'!X42</f>
        <v>6</v>
      </c>
      <c r="M49" s="489">
        <f>'HK2'!I42</f>
        <v>9</v>
      </c>
      <c r="N49" s="489">
        <f>'HK2'!L42</f>
        <v>4</v>
      </c>
      <c r="O49" s="489">
        <f>'HK2'!O42</f>
        <v>6</v>
      </c>
      <c r="P49" s="489">
        <f>'HK2'!R42</f>
        <v>5</v>
      </c>
      <c r="Q49" s="489">
        <f>'HK2'!U42</f>
        <v>5</v>
      </c>
      <c r="R49" s="489">
        <f>'HK2'!X42</f>
        <v>6</v>
      </c>
      <c r="S49" s="489">
        <f>'HK3'!I42</f>
        <v>9</v>
      </c>
      <c r="T49" s="489">
        <f>'HK3'!L42</f>
        <v>7</v>
      </c>
      <c r="U49" s="489">
        <f>'HK3'!O42</f>
        <v>7</v>
      </c>
      <c r="V49" s="489">
        <f>'HK3'!R42</f>
        <v>7</v>
      </c>
      <c r="W49" s="489">
        <f>'HK3'!U42</f>
        <v>4</v>
      </c>
      <c r="X49" s="489">
        <f>'HK3'!X42</f>
        <v>4</v>
      </c>
      <c r="Y49" s="489">
        <f>'HK3'!AA42</f>
        <v>3</v>
      </c>
      <c r="Z49" s="489">
        <f>'HK4'!I42</f>
        <v>7</v>
      </c>
      <c r="AA49" s="489">
        <f>'HK4'!L42</f>
        <v>5</v>
      </c>
      <c r="AB49" s="489">
        <f>'HK4'!O42</f>
        <v>6</v>
      </c>
      <c r="AC49" s="489">
        <f>'HK4'!R42</f>
        <v>1</v>
      </c>
      <c r="AD49" s="489">
        <f>'HK4'!U42</f>
        <v>3</v>
      </c>
      <c r="AE49" s="489">
        <f>'HK4'!X42</f>
        <v>4</v>
      </c>
      <c r="AF49" s="489">
        <f>'HK4'!AA42</f>
        <v>7</v>
      </c>
      <c r="AG49" s="491">
        <f>'HK4'!AD42</f>
        <v>0</v>
      </c>
      <c r="AH49" s="491">
        <f>'HK4'!AG42</f>
        <v>8</v>
      </c>
      <c r="AI49" s="608">
        <f t="shared" si="1"/>
        <v>5.37</v>
      </c>
      <c r="AJ49" s="500" t="str">
        <f t="shared" si="2"/>
        <v>Trung Bình</v>
      </c>
      <c r="AK49" s="261">
        <f t="shared" si="3"/>
        <v>10</v>
      </c>
      <c r="AL49" s="261">
        <f t="shared" si="4"/>
        <v>30</v>
      </c>
      <c r="AM49" s="591" t="str">
        <f t="shared" si="5"/>
        <v>Ngừng học</v>
      </c>
      <c r="AN49" s="388">
        <f t="shared" si="6"/>
        <v>5.44</v>
      </c>
    </row>
    <row r="50" spans="1:40" s="318" customFormat="1" ht="23.25" customHeight="1">
      <c r="A50" s="246">
        <v>41</v>
      </c>
      <c r="B50" s="247" t="s">
        <v>192</v>
      </c>
      <c r="C50" s="595" t="s">
        <v>193</v>
      </c>
      <c r="D50" s="53" t="s">
        <v>303</v>
      </c>
      <c r="E50" s="246" t="s">
        <v>117</v>
      </c>
      <c r="F50" s="319" t="s">
        <v>27</v>
      </c>
      <c r="G50" s="489">
        <f>'HK1'!I43</f>
        <v>8</v>
      </c>
      <c r="H50" s="489">
        <f>'HK1'!L43</f>
        <v>5</v>
      </c>
      <c r="I50" s="489">
        <f>'HK1'!O43</f>
        <v>6</v>
      </c>
      <c r="J50" s="489">
        <f>'HK1'!R43</f>
        <v>6</v>
      </c>
      <c r="K50" s="490">
        <f>'HK1'!U43</f>
        <v>6</v>
      </c>
      <c r="L50" s="489">
        <f>'HK1'!X43</f>
        <v>6</v>
      </c>
      <c r="M50" s="489">
        <f>'HK2'!I43</f>
        <v>8</v>
      </c>
      <c r="N50" s="489">
        <f>'HK2'!L43</f>
        <v>5</v>
      </c>
      <c r="O50" s="489">
        <f>'HK2'!O43</f>
        <v>5</v>
      </c>
      <c r="P50" s="489">
        <f>'HK2'!R43</f>
        <v>5</v>
      </c>
      <c r="Q50" s="489">
        <f>'HK2'!U43</f>
        <v>5</v>
      </c>
      <c r="R50" s="489">
        <f>'HK2'!X43</f>
        <v>7</v>
      </c>
      <c r="S50" s="489">
        <f>'HK3'!I43</f>
        <v>9</v>
      </c>
      <c r="T50" s="489">
        <f>'HK3'!L43</f>
        <v>6</v>
      </c>
      <c r="U50" s="489">
        <f>'HK3'!O43</f>
        <v>6</v>
      </c>
      <c r="V50" s="489">
        <f>'HK3'!R43</f>
        <v>8</v>
      </c>
      <c r="W50" s="489">
        <f>'HK3'!U43</f>
        <v>6</v>
      </c>
      <c r="X50" s="489">
        <f>'HK3'!X43</f>
        <v>5</v>
      </c>
      <c r="Y50" s="489">
        <f>'HK3'!AA43</f>
        <v>8</v>
      </c>
      <c r="Z50" s="489">
        <f>'HK4'!I43</f>
        <v>6</v>
      </c>
      <c r="AA50" s="489">
        <f>'HK4'!L43</f>
        <v>7</v>
      </c>
      <c r="AB50" s="489">
        <f>'HK4'!O43</f>
        <v>8</v>
      </c>
      <c r="AC50" s="489">
        <f>'HK4'!R43</f>
        <v>3</v>
      </c>
      <c r="AD50" s="489">
        <f>'HK4'!U43</f>
        <v>6</v>
      </c>
      <c r="AE50" s="489">
        <f>'HK4'!X43</f>
        <v>6</v>
      </c>
      <c r="AF50" s="489">
        <f>'HK4'!AA43</f>
        <v>7</v>
      </c>
      <c r="AG50" s="491">
        <f>'HK4'!AD43</f>
        <v>10</v>
      </c>
      <c r="AH50" s="491">
        <f>'HK4'!AG43</f>
        <v>8</v>
      </c>
      <c r="AI50" s="608">
        <f t="shared" si="1"/>
        <v>6.41</v>
      </c>
      <c r="AJ50" s="500" t="str">
        <f t="shared" si="2"/>
        <v>TB.Khá</v>
      </c>
      <c r="AK50" s="261">
        <f t="shared" si="3"/>
        <v>1</v>
      </c>
      <c r="AL50" s="261">
        <f t="shared" si="4"/>
        <v>4</v>
      </c>
      <c r="AM50" s="279" t="str">
        <f t="shared" si="5"/>
        <v>Học tiếp</v>
      </c>
      <c r="AN50" s="388">
        <f t="shared" si="6"/>
        <v>6.22</v>
      </c>
    </row>
    <row r="51" spans="1:40" s="318" customFormat="1" ht="23.25" customHeight="1">
      <c r="A51" s="246">
        <v>42</v>
      </c>
      <c r="B51" s="247" t="s">
        <v>194</v>
      </c>
      <c r="C51" s="595" t="s">
        <v>66</v>
      </c>
      <c r="D51" s="53" t="s">
        <v>304</v>
      </c>
      <c r="E51" s="246" t="s">
        <v>195</v>
      </c>
      <c r="F51" s="319" t="s">
        <v>20</v>
      </c>
      <c r="G51" s="489">
        <f>'HK1'!I44</f>
        <v>7</v>
      </c>
      <c r="H51" s="489">
        <f>'HK1'!L44</f>
        <v>6</v>
      </c>
      <c r="I51" s="489">
        <f>'HK1'!O44</f>
        <v>5</v>
      </c>
      <c r="J51" s="489">
        <f>'HK1'!R44</f>
        <v>6</v>
      </c>
      <c r="K51" s="490">
        <f>'HK1'!U44</f>
        <v>6</v>
      </c>
      <c r="L51" s="489">
        <f>'HK1'!X44</f>
        <v>5</v>
      </c>
      <c r="M51" s="489">
        <f>'HK2'!I44</f>
        <v>9</v>
      </c>
      <c r="N51" s="489">
        <f>'HK2'!L44</f>
        <v>6</v>
      </c>
      <c r="O51" s="489">
        <f>'HK2'!O44</f>
        <v>6</v>
      </c>
      <c r="P51" s="489">
        <f>'HK2'!R44</f>
        <v>6</v>
      </c>
      <c r="Q51" s="489">
        <f>'HK2'!U44</f>
        <v>7</v>
      </c>
      <c r="R51" s="489">
        <f>'HK2'!X44</f>
        <v>5</v>
      </c>
      <c r="S51" s="489">
        <f>'HK3'!I44</f>
        <v>9</v>
      </c>
      <c r="T51" s="489">
        <f>'HK3'!L44</f>
        <v>4</v>
      </c>
      <c r="U51" s="489">
        <f>'HK3'!O44</f>
        <v>7</v>
      </c>
      <c r="V51" s="489">
        <f>'HK3'!R44</f>
        <v>8</v>
      </c>
      <c r="W51" s="489">
        <f>'HK3'!U44</f>
        <v>7</v>
      </c>
      <c r="X51" s="489">
        <f>'HK3'!X44</f>
        <v>5</v>
      </c>
      <c r="Y51" s="489">
        <f>'HK3'!AA44</f>
        <v>8</v>
      </c>
      <c r="Z51" s="489">
        <f>'HK4'!I44</f>
        <v>6</v>
      </c>
      <c r="AA51" s="489">
        <f>'HK4'!L44</f>
        <v>7</v>
      </c>
      <c r="AB51" s="489">
        <f>'HK4'!O44</f>
        <v>8</v>
      </c>
      <c r="AC51" s="489">
        <f>'HK4'!R44</f>
        <v>5</v>
      </c>
      <c r="AD51" s="489">
        <f>'HK4'!U44</f>
        <v>7</v>
      </c>
      <c r="AE51" s="489">
        <f>'HK4'!X44</f>
        <v>7</v>
      </c>
      <c r="AF51" s="489">
        <f>'HK4'!AA44</f>
        <v>6</v>
      </c>
      <c r="AG51" s="491">
        <f>'HK4'!AD44</f>
        <v>6</v>
      </c>
      <c r="AH51" s="491">
        <f>'HK4'!AG44</f>
        <v>3</v>
      </c>
      <c r="AI51" s="608">
        <f t="shared" si="1"/>
        <v>6.63</v>
      </c>
      <c r="AJ51" s="500" t="str">
        <f t="shared" si="2"/>
        <v>TB.Khá</v>
      </c>
      <c r="AK51" s="261">
        <f t="shared" si="3"/>
        <v>2</v>
      </c>
      <c r="AL51" s="261">
        <f t="shared" si="4"/>
        <v>3</v>
      </c>
      <c r="AM51" s="279" t="str">
        <f t="shared" si="5"/>
        <v>Học tiếp</v>
      </c>
      <c r="AN51" s="388">
        <f t="shared" si="6"/>
        <v>6.55</v>
      </c>
    </row>
    <row r="52" spans="1:40" s="318" customFormat="1" ht="23.25" customHeight="1">
      <c r="A52" s="310">
        <v>43</v>
      </c>
      <c r="B52" s="247" t="s">
        <v>198</v>
      </c>
      <c r="C52" s="595" t="s">
        <v>66</v>
      </c>
      <c r="D52" s="53" t="s">
        <v>306</v>
      </c>
      <c r="E52" s="246" t="s">
        <v>199</v>
      </c>
      <c r="F52" s="319" t="s">
        <v>53</v>
      </c>
      <c r="G52" s="489">
        <f>'HK1'!I45</f>
        <v>8</v>
      </c>
      <c r="H52" s="489">
        <f>'HK1'!L45</f>
        <v>5</v>
      </c>
      <c r="I52" s="489">
        <f>'HK1'!O45</f>
        <v>6</v>
      </c>
      <c r="J52" s="489">
        <f>'HK1'!R45</f>
        <v>10</v>
      </c>
      <c r="K52" s="490">
        <f>'HK1'!U45</f>
        <v>6</v>
      </c>
      <c r="L52" s="489">
        <f>'HK1'!X45</f>
        <v>7</v>
      </c>
      <c r="M52" s="489">
        <f>'HK2'!I45</f>
        <v>6</v>
      </c>
      <c r="N52" s="489">
        <f>'HK2'!L45</f>
        <v>5</v>
      </c>
      <c r="O52" s="489">
        <f>'HK2'!O45</f>
        <v>5</v>
      </c>
      <c r="P52" s="489">
        <f>'HK2'!R45</f>
        <v>5</v>
      </c>
      <c r="Q52" s="489">
        <f>'HK2'!U45</f>
        <v>7</v>
      </c>
      <c r="R52" s="489">
        <f>'HK2'!X45</f>
        <v>5</v>
      </c>
      <c r="S52" s="489">
        <f>'HK3'!I45</f>
        <v>9</v>
      </c>
      <c r="T52" s="489">
        <f>'HK3'!L45</f>
        <v>8</v>
      </c>
      <c r="U52" s="489">
        <f>'HK3'!O45</f>
        <v>7</v>
      </c>
      <c r="V52" s="489">
        <f>'HK3'!R45</f>
        <v>7</v>
      </c>
      <c r="W52" s="489">
        <f>'HK3'!U45</f>
        <v>6</v>
      </c>
      <c r="X52" s="489">
        <f>'HK3'!X45</f>
        <v>5</v>
      </c>
      <c r="Y52" s="489">
        <f>'HK3'!AA45</f>
        <v>3</v>
      </c>
      <c r="Z52" s="489">
        <f>'HK4'!I45</f>
        <v>5</v>
      </c>
      <c r="AA52" s="489">
        <f>'HK4'!L45</f>
        <v>8</v>
      </c>
      <c r="AB52" s="489">
        <f>'HK4'!O45</f>
        <v>8</v>
      </c>
      <c r="AC52" s="489">
        <f>'HK4'!R45</f>
        <v>8</v>
      </c>
      <c r="AD52" s="489">
        <f>'HK4'!U45</f>
        <v>7</v>
      </c>
      <c r="AE52" s="489">
        <f>'HK4'!X45</f>
        <v>6</v>
      </c>
      <c r="AF52" s="489">
        <f>'HK4'!AA45</f>
        <v>8</v>
      </c>
      <c r="AG52" s="491">
        <f>'HK4'!AD45</f>
        <v>10</v>
      </c>
      <c r="AH52" s="491">
        <f>'HK4'!AG45</f>
        <v>5</v>
      </c>
      <c r="AI52" s="608">
        <f t="shared" si="1"/>
        <v>7.15</v>
      </c>
      <c r="AJ52" s="500" t="str">
        <f t="shared" si="2"/>
        <v>Khá</v>
      </c>
      <c r="AK52" s="261">
        <f t="shared" si="3"/>
        <v>1</v>
      </c>
      <c r="AL52" s="261">
        <f t="shared" si="4"/>
        <v>0</v>
      </c>
      <c r="AM52" s="279" t="str">
        <f t="shared" si="5"/>
        <v>Học tiếp</v>
      </c>
      <c r="AN52" s="388">
        <f t="shared" si="6"/>
        <v>6.74</v>
      </c>
    </row>
    <row r="53" spans="1:40" s="318" customFormat="1" ht="23.25" customHeight="1">
      <c r="A53" s="246">
        <v>44</v>
      </c>
      <c r="B53" s="247" t="s">
        <v>59</v>
      </c>
      <c r="C53" s="595" t="s">
        <v>200</v>
      </c>
      <c r="D53" s="53" t="s">
        <v>307</v>
      </c>
      <c r="E53" s="246" t="s">
        <v>51</v>
      </c>
      <c r="F53" s="319" t="s">
        <v>53</v>
      </c>
      <c r="G53" s="489" t="str">
        <f>'HK1'!I46</f>
        <v>M</v>
      </c>
      <c r="H53" s="489">
        <f>'HK1'!L46</f>
        <v>6</v>
      </c>
      <c r="I53" s="489">
        <f>'HK1'!O46</f>
        <v>8</v>
      </c>
      <c r="J53" s="489">
        <f>'HK1'!R46</f>
        <v>9</v>
      </c>
      <c r="K53" s="490">
        <f>'HK1'!U46</f>
        <v>7</v>
      </c>
      <c r="L53" s="489">
        <f>'HK1'!X46</f>
        <v>7</v>
      </c>
      <c r="M53" s="489" t="str">
        <f>'HK2'!I46</f>
        <v>M</v>
      </c>
      <c r="N53" s="489">
        <f>'HK2'!L46</f>
        <v>5</v>
      </c>
      <c r="O53" s="489">
        <f>'HK2'!O46</f>
        <v>7</v>
      </c>
      <c r="P53" s="489">
        <f>'HK2'!R46</f>
        <v>7</v>
      </c>
      <c r="Q53" s="489">
        <f>'HK2'!U46</f>
        <v>5</v>
      </c>
      <c r="R53" s="489">
        <f>'HK2'!X46</f>
        <v>5</v>
      </c>
      <c r="S53" s="489" t="str">
        <f>'HK3'!I46</f>
        <v>M</v>
      </c>
      <c r="T53" s="489">
        <f>'HK3'!L46</f>
        <v>8</v>
      </c>
      <c r="U53" s="489">
        <f>'HK3'!O46</f>
        <v>7</v>
      </c>
      <c r="V53" s="489">
        <f>'HK3'!R46</f>
        <v>7</v>
      </c>
      <c r="W53" s="489">
        <f>'HK3'!U46</f>
        <v>8</v>
      </c>
      <c r="X53" s="489">
        <f>'HK3'!X46</f>
        <v>8</v>
      </c>
      <c r="Y53" s="489">
        <f>'HK3'!AA46</f>
        <v>3</v>
      </c>
      <c r="Z53" s="489">
        <f>'HK4'!I46</f>
        <v>6</v>
      </c>
      <c r="AA53" s="489">
        <f>'HK4'!L46</f>
        <v>9</v>
      </c>
      <c r="AB53" s="489">
        <f>'HK4'!O46</f>
        <v>7</v>
      </c>
      <c r="AC53" s="489">
        <f>'HK4'!R46</f>
        <v>7</v>
      </c>
      <c r="AD53" s="489">
        <f>'HK4'!U46</f>
        <v>7</v>
      </c>
      <c r="AE53" s="489">
        <f>'HK4'!X46</f>
        <v>8</v>
      </c>
      <c r="AF53" s="489">
        <f>'HK4'!AA46</f>
        <v>7</v>
      </c>
      <c r="AG53" s="491">
        <f>'HK4'!AD46</f>
        <v>10</v>
      </c>
      <c r="AH53" s="491">
        <f>'HK4'!AG46</f>
        <v>4</v>
      </c>
      <c r="AI53" s="608">
        <f t="shared" si="1"/>
        <v>7.4</v>
      </c>
      <c r="AJ53" s="500" t="str">
        <f t="shared" si="2"/>
        <v>Khá</v>
      </c>
      <c r="AK53" s="261">
        <f t="shared" si="3"/>
        <v>2</v>
      </c>
      <c r="AL53" s="261">
        <f t="shared" si="4"/>
        <v>0</v>
      </c>
      <c r="AM53" s="279" t="str">
        <f t="shared" si="5"/>
        <v>Học tiếp</v>
      </c>
      <c r="AN53" s="388">
        <f t="shared" si="6"/>
        <v>7.16</v>
      </c>
    </row>
    <row r="54" spans="1:40" s="318" customFormat="1" ht="23.25" customHeight="1">
      <c r="A54" s="246">
        <v>45</v>
      </c>
      <c r="B54" s="247" t="s">
        <v>43</v>
      </c>
      <c r="C54" s="595" t="s">
        <v>68</v>
      </c>
      <c r="D54" s="53" t="s">
        <v>308</v>
      </c>
      <c r="E54" s="246" t="s">
        <v>201</v>
      </c>
      <c r="F54" s="319" t="s">
        <v>45</v>
      </c>
      <c r="G54" s="489">
        <f>'HK1'!I47</f>
        <v>6</v>
      </c>
      <c r="H54" s="489">
        <f>'HK1'!L47</f>
        <v>5</v>
      </c>
      <c r="I54" s="489">
        <f>'HK1'!O47</f>
        <v>6</v>
      </c>
      <c r="J54" s="489">
        <f>'HK1'!R47</f>
        <v>8</v>
      </c>
      <c r="K54" s="490">
        <f>'HK1'!U47</f>
        <v>5</v>
      </c>
      <c r="L54" s="489">
        <f>'HK1'!X47</f>
        <v>6</v>
      </c>
      <c r="M54" s="489">
        <f>'HK2'!I47</f>
        <v>9</v>
      </c>
      <c r="N54" s="489">
        <f>'HK2'!L47</f>
        <v>4</v>
      </c>
      <c r="O54" s="489">
        <f>'HK2'!O47</f>
        <v>5</v>
      </c>
      <c r="P54" s="489">
        <f>'HK2'!R47</f>
        <v>5</v>
      </c>
      <c r="Q54" s="489">
        <f>'HK2'!U47</f>
        <v>6</v>
      </c>
      <c r="R54" s="489">
        <f>'HK2'!X47</f>
        <v>6</v>
      </c>
      <c r="S54" s="489">
        <f>'HK3'!I47</f>
        <v>9</v>
      </c>
      <c r="T54" s="489">
        <f>'HK3'!L47</f>
        <v>8</v>
      </c>
      <c r="U54" s="489">
        <f>'HK3'!O47</f>
        <v>5</v>
      </c>
      <c r="V54" s="489">
        <f>'HK3'!R47</f>
        <v>7</v>
      </c>
      <c r="W54" s="489">
        <f>'HK3'!U47</f>
        <v>5</v>
      </c>
      <c r="X54" s="489">
        <f>'HK3'!X47</f>
        <v>4</v>
      </c>
      <c r="Y54" s="489">
        <f>'HK3'!AA47</f>
        <v>3</v>
      </c>
      <c r="Z54" s="489">
        <f>'HK4'!I47</f>
        <v>6</v>
      </c>
      <c r="AA54" s="489">
        <f>'HK4'!L47</f>
        <v>9</v>
      </c>
      <c r="AB54" s="489">
        <f>'HK4'!O47</f>
        <v>7</v>
      </c>
      <c r="AC54" s="489">
        <f>'HK4'!R47</f>
        <v>3</v>
      </c>
      <c r="AD54" s="489">
        <f>'HK4'!U47</f>
        <v>4</v>
      </c>
      <c r="AE54" s="489">
        <f>'HK4'!X47</f>
        <v>5</v>
      </c>
      <c r="AF54" s="489">
        <f>'HK4'!AA47</f>
        <v>6</v>
      </c>
      <c r="AG54" s="491">
        <f>'HK4'!AD47</f>
        <v>0</v>
      </c>
      <c r="AH54" s="491">
        <f>'HK4'!AG47</f>
        <v>6</v>
      </c>
      <c r="AI54" s="608">
        <f t="shared" si="1"/>
        <v>5.78</v>
      </c>
      <c r="AJ54" s="500" t="str">
        <f t="shared" si="2"/>
        <v>Trung Bình</v>
      </c>
      <c r="AK54" s="261">
        <f t="shared" si="3"/>
        <v>6</v>
      </c>
      <c r="AL54" s="261">
        <f t="shared" si="4"/>
        <v>16</v>
      </c>
      <c r="AM54" s="279" t="str">
        <f t="shared" si="5"/>
        <v>Học tiếp</v>
      </c>
      <c r="AN54" s="388">
        <f t="shared" si="6"/>
        <v>5.86</v>
      </c>
    </row>
    <row r="55" spans="1:40" s="318" customFormat="1" ht="23.25" customHeight="1">
      <c r="A55" s="310">
        <v>46</v>
      </c>
      <c r="B55" s="247" t="s">
        <v>83</v>
      </c>
      <c r="C55" s="595" t="s">
        <v>205</v>
      </c>
      <c r="D55" s="53" t="s">
        <v>310</v>
      </c>
      <c r="E55" s="246" t="s">
        <v>206</v>
      </c>
      <c r="F55" s="319" t="s">
        <v>41</v>
      </c>
      <c r="G55" s="489">
        <f>'HK1'!I48</f>
        <v>7</v>
      </c>
      <c r="H55" s="489">
        <f>'HK1'!L48</f>
        <v>5</v>
      </c>
      <c r="I55" s="489">
        <f>'HK1'!O48</f>
        <v>4</v>
      </c>
      <c r="J55" s="489">
        <f>'HK1'!R48</f>
        <v>9</v>
      </c>
      <c r="K55" s="490">
        <f>'HK1'!U48</f>
        <v>5</v>
      </c>
      <c r="L55" s="489">
        <f>'HK1'!X48</f>
        <v>6</v>
      </c>
      <c r="M55" s="489">
        <f>'HK2'!I48</f>
        <v>9</v>
      </c>
      <c r="N55" s="489">
        <f>'HK2'!L48</f>
        <v>6</v>
      </c>
      <c r="O55" s="489">
        <f>'HK2'!O48</f>
        <v>6</v>
      </c>
      <c r="P55" s="489">
        <f>'HK2'!R48</f>
        <v>5</v>
      </c>
      <c r="Q55" s="489">
        <f>'HK2'!U48</f>
        <v>7</v>
      </c>
      <c r="R55" s="489">
        <f>'HK2'!X48</f>
        <v>6</v>
      </c>
      <c r="S55" s="489">
        <f>'HK3'!I48</f>
        <v>8</v>
      </c>
      <c r="T55" s="489">
        <f>'HK3'!L48</f>
        <v>7</v>
      </c>
      <c r="U55" s="489">
        <f>'HK3'!O48</f>
        <v>5</v>
      </c>
      <c r="V55" s="489">
        <f>'HK3'!R48</f>
        <v>6</v>
      </c>
      <c r="W55" s="489">
        <f>'HK3'!U48</f>
        <v>7</v>
      </c>
      <c r="X55" s="489">
        <f>'HK3'!X48</f>
        <v>5</v>
      </c>
      <c r="Y55" s="489">
        <f>'HK3'!AA48</f>
        <v>3</v>
      </c>
      <c r="Z55" s="489">
        <f>'HK4'!I48</f>
        <v>5</v>
      </c>
      <c r="AA55" s="489">
        <f>'HK4'!L48</f>
        <v>6</v>
      </c>
      <c r="AB55" s="489">
        <f>'HK4'!O48</f>
        <v>7</v>
      </c>
      <c r="AC55" s="489">
        <f>'HK4'!R48</f>
        <v>3</v>
      </c>
      <c r="AD55" s="489">
        <f>'HK4'!U48</f>
        <v>5</v>
      </c>
      <c r="AE55" s="489">
        <f>'HK4'!X48</f>
        <v>4</v>
      </c>
      <c r="AF55" s="489">
        <f>'HK4'!AA48</f>
        <v>5</v>
      </c>
      <c r="AG55" s="491">
        <f>'HK4'!AD48</f>
        <v>0</v>
      </c>
      <c r="AH55" s="491">
        <f>'HK4'!AG48</f>
        <v>8</v>
      </c>
      <c r="AI55" s="608">
        <f t="shared" si="1"/>
        <v>5.43</v>
      </c>
      <c r="AJ55" s="500" t="str">
        <f t="shared" si="2"/>
        <v>Trung Bình</v>
      </c>
      <c r="AK55" s="261">
        <f t="shared" si="3"/>
        <v>5</v>
      </c>
      <c r="AL55" s="261">
        <f t="shared" si="4"/>
        <v>12</v>
      </c>
      <c r="AM55" s="279" t="str">
        <f t="shared" si="5"/>
        <v>Học tiếp</v>
      </c>
      <c r="AN55" s="388">
        <f t="shared" si="6"/>
        <v>5.88</v>
      </c>
    </row>
    <row r="56" spans="1:40" s="318" customFormat="1" ht="23.25" customHeight="1">
      <c r="A56" s="246">
        <v>47</v>
      </c>
      <c r="B56" s="247" t="s">
        <v>83</v>
      </c>
      <c r="C56" s="595" t="s">
        <v>205</v>
      </c>
      <c r="D56" s="53" t="s">
        <v>311</v>
      </c>
      <c r="E56" s="246" t="s">
        <v>207</v>
      </c>
      <c r="F56" s="319" t="s">
        <v>53</v>
      </c>
      <c r="G56" s="489">
        <f>'HK1'!I49</f>
        <v>6</v>
      </c>
      <c r="H56" s="489">
        <f>'HK1'!L49</f>
        <v>5</v>
      </c>
      <c r="I56" s="489">
        <f>'HK1'!O49</f>
        <v>4</v>
      </c>
      <c r="J56" s="489">
        <f>'HK1'!R49</f>
        <v>9</v>
      </c>
      <c r="K56" s="490">
        <f>'HK1'!U49</f>
        <v>5</v>
      </c>
      <c r="L56" s="489">
        <f>'HK1'!X49</f>
        <v>7</v>
      </c>
      <c r="M56" s="489">
        <f>'HK2'!I49</f>
        <v>9</v>
      </c>
      <c r="N56" s="489">
        <f>'HK2'!L49</f>
        <v>7</v>
      </c>
      <c r="O56" s="489">
        <f>'HK2'!O49</f>
        <v>5</v>
      </c>
      <c r="P56" s="489">
        <f>'HK2'!R49</f>
        <v>6</v>
      </c>
      <c r="Q56" s="489">
        <f>'HK2'!U49</f>
        <v>5</v>
      </c>
      <c r="R56" s="489">
        <f>'HK2'!X49</f>
        <v>6</v>
      </c>
      <c r="S56" s="489">
        <f>'HK3'!I49</f>
        <v>8</v>
      </c>
      <c r="T56" s="489">
        <f>'HK3'!L49</f>
        <v>6</v>
      </c>
      <c r="U56" s="489">
        <f>'HK3'!O49</f>
        <v>5</v>
      </c>
      <c r="V56" s="489">
        <f>'HK3'!R49</f>
        <v>5</v>
      </c>
      <c r="W56" s="489">
        <f>'HK3'!U49</f>
        <v>6</v>
      </c>
      <c r="X56" s="489">
        <f>'HK3'!X49</f>
        <v>4</v>
      </c>
      <c r="Y56" s="489">
        <f>'HK3'!AA49</f>
        <v>3</v>
      </c>
      <c r="Z56" s="489">
        <f>'HK4'!I49</f>
        <v>6</v>
      </c>
      <c r="AA56" s="489">
        <f>'HK4'!L49</f>
        <v>4</v>
      </c>
      <c r="AB56" s="489">
        <f>'HK4'!O49</f>
        <v>7</v>
      </c>
      <c r="AC56" s="489">
        <f>'HK4'!R49</f>
        <v>1</v>
      </c>
      <c r="AD56" s="489">
        <f>'HK4'!U49</f>
        <v>3</v>
      </c>
      <c r="AE56" s="489">
        <f>'HK4'!X49</f>
        <v>7</v>
      </c>
      <c r="AF56" s="489">
        <f>'HK4'!AA49</f>
        <v>6</v>
      </c>
      <c r="AG56" s="491">
        <f>'HK4'!AD49</f>
        <v>7</v>
      </c>
      <c r="AH56" s="491">
        <f>'HK4'!AG49</f>
        <v>8</v>
      </c>
      <c r="AI56" s="608">
        <f t="shared" si="1"/>
        <v>5.2</v>
      </c>
      <c r="AJ56" s="500" t="str">
        <f t="shared" si="2"/>
        <v>Trung Bình</v>
      </c>
      <c r="AK56" s="261">
        <f t="shared" si="3"/>
        <v>6</v>
      </c>
      <c r="AL56" s="261">
        <f t="shared" si="4"/>
        <v>18</v>
      </c>
      <c r="AM56" s="279" t="str">
        <f t="shared" si="5"/>
        <v>Học tiếp</v>
      </c>
      <c r="AN56" s="388">
        <f t="shared" si="6"/>
        <v>5.67</v>
      </c>
    </row>
    <row r="57" spans="1:40" s="318" customFormat="1" ht="23.25" customHeight="1">
      <c r="A57" s="246">
        <v>48</v>
      </c>
      <c r="B57" s="247" t="s">
        <v>208</v>
      </c>
      <c r="C57" s="595" t="s">
        <v>209</v>
      </c>
      <c r="D57" s="53" t="s">
        <v>312</v>
      </c>
      <c r="E57" s="246" t="s">
        <v>210</v>
      </c>
      <c r="F57" s="319" t="s">
        <v>69</v>
      </c>
      <c r="G57" s="489">
        <f>'HK1'!I50</f>
        <v>6</v>
      </c>
      <c r="H57" s="489">
        <f>'HK1'!L50</f>
        <v>6</v>
      </c>
      <c r="I57" s="489">
        <f>'HK1'!O50</f>
        <v>7</v>
      </c>
      <c r="J57" s="489">
        <f>'HK1'!R50</f>
        <v>6</v>
      </c>
      <c r="K57" s="490">
        <f>'HK1'!U50</f>
        <v>5</v>
      </c>
      <c r="L57" s="489">
        <f>'HK1'!X50</f>
        <v>6</v>
      </c>
      <c r="M57" s="489">
        <f>'HK2'!I50</f>
        <v>9</v>
      </c>
      <c r="N57" s="489">
        <f>'HK2'!L50</f>
        <v>7</v>
      </c>
      <c r="O57" s="489">
        <f>'HK2'!O50</f>
        <v>7</v>
      </c>
      <c r="P57" s="489">
        <f>'HK2'!R50</f>
        <v>6</v>
      </c>
      <c r="Q57" s="489">
        <f>'HK2'!U50</f>
        <v>7</v>
      </c>
      <c r="R57" s="489">
        <f>'HK2'!X50</f>
        <v>7</v>
      </c>
      <c r="S57" s="489">
        <f>'HK3'!I50</f>
        <v>9</v>
      </c>
      <c r="T57" s="489">
        <f>'HK3'!L50</f>
        <v>7</v>
      </c>
      <c r="U57" s="489">
        <f>'HK3'!O50</f>
        <v>7</v>
      </c>
      <c r="V57" s="489">
        <f>'HK3'!R50</f>
        <v>7</v>
      </c>
      <c r="W57" s="489">
        <f>'HK3'!U50</f>
        <v>8</v>
      </c>
      <c r="X57" s="489">
        <f>'HK3'!X50</f>
        <v>6</v>
      </c>
      <c r="Y57" s="489">
        <f>'HK3'!AA50</f>
        <v>4</v>
      </c>
      <c r="Z57" s="489">
        <f>'HK4'!I50</f>
        <v>6</v>
      </c>
      <c r="AA57" s="489">
        <f>'HK4'!L50</f>
        <v>8</v>
      </c>
      <c r="AB57" s="489">
        <f>'HK4'!O50</f>
        <v>6</v>
      </c>
      <c r="AC57" s="489">
        <f>'HK4'!R50</f>
        <v>7</v>
      </c>
      <c r="AD57" s="489">
        <f>'HK4'!U50</f>
        <v>10</v>
      </c>
      <c r="AE57" s="489">
        <f>'HK4'!X50</f>
        <v>7</v>
      </c>
      <c r="AF57" s="489">
        <f>'HK4'!AA50</f>
        <v>8</v>
      </c>
      <c r="AG57" s="491">
        <f>'HK4'!AD50</f>
        <v>10</v>
      </c>
      <c r="AH57" s="491">
        <f>'HK4'!AG50</f>
        <v>8</v>
      </c>
      <c r="AI57" s="608">
        <f t="shared" si="1"/>
        <v>7.48</v>
      </c>
      <c r="AJ57" s="500" t="str">
        <f t="shared" si="2"/>
        <v>Khá</v>
      </c>
      <c r="AK57" s="261">
        <f t="shared" si="3"/>
        <v>1</v>
      </c>
      <c r="AL57" s="261">
        <f t="shared" si="4"/>
        <v>0</v>
      </c>
      <c r="AM57" s="279" t="str">
        <f t="shared" si="5"/>
        <v>Học tiếp</v>
      </c>
      <c r="AN57" s="388">
        <f t="shared" si="6"/>
        <v>7.08</v>
      </c>
    </row>
    <row r="58" spans="1:40" s="318" customFormat="1" ht="23.25" customHeight="1">
      <c r="A58" s="310">
        <v>49</v>
      </c>
      <c r="B58" s="247" t="s">
        <v>213</v>
      </c>
      <c r="C58" s="595" t="s">
        <v>214</v>
      </c>
      <c r="D58" s="53" t="s">
        <v>314</v>
      </c>
      <c r="E58" s="246" t="s">
        <v>215</v>
      </c>
      <c r="F58" s="319" t="s">
        <v>53</v>
      </c>
      <c r="G58" s="489">
        <f>'HK1'!I51</f>
        <v>5</v>
      </c>
      <c r="H58" s="489">
        <f>'HK1'!L51</f>
        <v>5</v>
      </c>
      <c r="I58" s="489">
        <f>'HK1'!O51</f>
        <v>5</v>
      </c>
      <c r="J58" s="489">
        <f>'HK1'!R51</f>
        <v>7</v>
      </c>
      <c r="K58" s="490">
        <f>'HK1'!U51</f>
        <v>5</v>
      </c>
      <c r="L58" s="489">
        <f>'HK1'!X51</f>
        <v>7</v>
      </c>
      <c r="M58" s="489">
        <f>'HK2'!I51</f>
        <v>5</v>
      </c>
      <c r="N58" s="489">
        <f>'HK2'!L51</f>
        <v>5</v>
      </c>
      <c r="O58" s="489">
        <f>'HK2'!O51</f>
        <v>5</v>
      </c>
      <c r="P58" s="489">
        <f>'HK2'!R51</f>
        <v>5</v>
      </c>
      <c r="Q58" s="489">
        <f>'HK2'!U51</f>
        <v>5</v>
      </c>
      <c r="R58" s="489">
        <f>'HK2'!X51</f>
        <v>5</v>
      </c>
      <c r="S58" s="489">
        <f>'HK3'!I51</f>
        <v>9</v>
      </c>
      <c r="T58" s="489">
        <f>'HK3'!L51</f>
        <v>6</v>
      </c>
      <c r="U58" s="489">
        <f>'HK3'!O51</f>
        <v>6</v>
      </c>
      <c r="V58" s="489">
        <f>'HK3'!R51</f>
        <v>7</v>
      </c>
      <c r="W58" s="489">
        <f>'HK3'!U51</f>
        <v>7</v>
      </c>
      <c r="X58" s="489">
        <f>'HK3'!X51</f>
        <v>4</v>
      </c>
      <c r="Y58" s="489">
        <f>'HK3'!AA51</f>
        <v>3</v>
      </c>
      <c r="Z58" s="489">
        <f>'HK4'!I51</f>
        <v>5</v>
      </c>
      <c r="AA58" s="489">
        <f>'HK4'!L51</f>
        <v>5</v>
      </c>
      <c r="AB58" s="489">
        <f>'HK4'!O51</f>
        <v>5</v>
      </c>
      <c r="AC58" s="489">
        <f>'HK4'!R51</f>
        <v>3</v>
      </c>
      <c r="AD58" s="489">
        <f>'HK4'!U51</f>
        <v>6</v>
      </c>
      <c r="AE58" s="489">
        <f>'HK4'!X51</f>
        <v>5</v>
      </c>
      <c r="AF58" s="489">
        <f>'HK4'!AA51</f>
        <v>5</v>
      </c>
      <c r="AG58" s="491">
        <f>'HK4'!AD51</f>
        <v>0</v>
      </c>
      <c r="AH58" s="491">
        <f>'HK4'!AG51</f>
        <v>8</v>
      </c>
      <c r="AI58" s="608">
        <f t="shared" si="1"/>
        <v>5.52</v>
      </c>
      <c r="AJ58" s="500" t="str">
        <f t="shared" si="2"/>
        <v>Trung Bình</v>
      </c>
      <c r="AK58" s="261">
        <f t="shared" si="3"/>
        <v>4</v>
      </c>
      <c r="AL58" s="261">
        <f t="shared" si="4"/>
        <v>8</v>
      </c>
      <c r="AM58" s="279" t="str">
        <f t="shared" si="5"/>
        <v>Học tiếp</v>
      </c>
      <c r="AN58" s="388">
        <f t="shared" si="6"/>
        <v>5.36</v>
      </c>
    </row>
    <row r="59" spans="1:40" s="318" customFormat="1" ht="23.25" customHeight="1">
      <c r="A59" s="246">
        <v>50</v>
      </c>
      <c r="B59" s="247" t="s">
        <v>216</v>
      </c>
      <c r="C59" s="595" t="s">
        <v>217</v>
      </c>
      <c r="D59" s="53" t="s">
        <v>315</v>
      </c>
      <c r="E59" s="246" t="s">
        <v>218</v>
      </c>
      <c r="F59" s="319" t="s">
        <v>42</v>
      </c>
      <c r="G59" s="489">
        <f>'HK1'!I52</f>
        <v>5</v>
      </c>
      <c r="H59" s="489">
        <f>'HK1'!L52</f>
        <v>5</v>
      </c>
      <c r="I59" s="489">
        <f>'HK1'!O52</f>
        <v>5</v>
      </c>
      <c r="J59" s="489">
        <f>'HK1'!R52</f>
        <v>6</v>
      </c>
      <c r="K59" s="490">
        <f>'HK1'!U52</f>
        <v>6</v>
      </c>
      <c r="L59" s="489">
        <f>'HK1'!X52</f>
        <v>5</v>
      </c>
      <c r="M59" s="489">
        <f>'HK2'!I52</f>
        <v>7</v>
      </c>
      <c r="N59" s="489">
        <f>'HK2'!L52</f>
        <v>6</v>
      </c>
      <c r="O59" s="489">
        <f>'HK2'!O52</f>
        <v>6</v>
      </c>
      <c r="P59" s="489">
        <f>'HK2'!R52</f>
        <v>6</v>
      </c>
      <c r="Q59" s="489">
        <f>'HK2'!U52</f>
        <v>7</v>
      </c>
      <c r="R59" s="489">
        <f>'HK2'!X52</f>
        <v>8</v>
      </c>
      <c r="S59" s="489">
        <f>'HK3'!I52</f>
        <v>9</v>
      </c>
      <c r="T59" s="489">
        <f>'HK3'!L52</f>
        <v>7</v>
      </c>
      <c r="U59" s="489">
        <f>'HK3'!O52</f>
        <v>5</v>
      </c>
      <c r="V59" s="489">
        <f>'HK3'!R52</f>
        <v>7</v>
      </c>
      <c r="W59" s="489">
        <f>'HK3'!U52</f>
        <v>7</v>
      </c>
      <c r="X59" s="489">
        <f>'HK3'!X52</f>
        <v>6</v>
      </c>
      <c r="Y59" s="489">
        <f>'HK3'!AA52</f>
        <v>7</v>
      </c>
      <c r="Z59" s="489">
        <f>'HK4'!I52</f>
        <v>7</v>
      </c>
      <c r="AA59" s="489">
        <f>'HK4'!L52</f>
        <v>7</v>
      </c>
      <c r="AB59" s="489">
        <f>'HK4'!O52</f>
        <v>6</v>
      </c>
      <c r="AC59" s="489">
        <f>'HK4'!R52</f>
        <v>5</v>
      </c>
      <c r="AD59" s="489">
        <f>'HK4'!U52</f>
        <v>7</v>
      </c>
      <c r="AE59" s="489">
        <f>'HK4'!X52</f>
        <v>4</v>
      </c>
      <c r="AF59" s="489">
        <f>'HK4'!AA52</f>
        <v>6</v>
      </c>
      <c r="AG59" s="491">
        <f>'HK4'!AD52</f>
        <v>0</v>
      </c>
      <c r="AH59" s="491">
        <f>'HK4'!AG52</f>
        <v>6</v>
      </c>
      <c r="AI59" s="608">
        <f t="shared" si="1"/>
        <v>6.24</v>
      </c>
      <c r="AJ59" s="500" t="str">
        <f t="shared" si="2"/>
        <v>TB.Khá</v>
      </c>
      <c r="AK59" s="261">
        <f t="shared" si="3"/>
        <v>2</v>
      </c>
      <c r="AL59" s="261">
        <f t="shared" si="4"/>
        <v>4</v>
      </c>
      <c r="AM59" s="279" t="str">
        <f t="shared" si="5"/>
        <v>Học tiếp</v>
      </c>
      <c r="AN59" s="388">
        <f t="shared" si="6"/>
        <v>6.08</v>
      </c>
    </row>
    <row r="60" spans="1:40" s="318" customFormat="1" ht="23.25" customHeight="1">
      <c r="A60" s="246">
        <v>51</v>
      </c>
      <c r="B60" s="247" t="s">
        <v>219</v>
      </c>
      <c r="C60" s="595" t="s">
        <v>220</v>
      </c>
      <c r="D60" s="53" t="s">
        <v>316</v>
      </c>
      <c r="E60" s="246" t="s">
        <v>221</v>
      </c>
      <c r="F60" s="319" t="s">
        <v>222</v>
      </c>
      <c r="G60" s="489">
        <f>'HK1'!I53</f>
        <v>5</v>
      </c>
      <c r="H60" s="489">
        <f>'HK1'!L53</f>
        <v>5</v>
      </c>
      <c r="I60" s="489">
        <f>'HK1'!O53</f>
        <v>4</v>
      </c>
      <c r="J60" s="489">
        <f>'HK1'!R53</f>
        <v>6</v>
      </c>
      <c r="K60" s="490">
        <f>'HK1'!U53</f>
        <v>5</v>
      </c>
      <c r="L60" s="489">
        <f>'HK1'!X53</f>
        <v>7</v>
      </c>
      <c r="M60" s="489">
        <f>'HK2'!I53</f>
        <v>9</v>
      </c>
      <c r="N60" s="489">
        <f>'HK2'!L53</f>
        <v>3</v>
      </c>
      <c r="O60" s="489">
        <f>'HK2'!O53</f>
        <v>5</v>
      </c>
      <c r="P60" s="489">
        <f>'HK2'!R53</f>
        <v>4</v>
      </c>
      <c r="Q60" s="489">
        <f>'HK2'!U53</f>
        <v>6</v>
      </c>
      <c r="R60" s="489">
        <f>'HK2'!X53</f>
        <v>8</v>
      </c>
      <c r="S60" s="489">
        <f>'HK3'!I53</f>
        <v>8</v>
      </c>
      <c r="T60" s="489">
        <f>'HK3'!L53</f>
        <v>7</v>
      </c>
      <c r="U60" s="489">
        <f>'HK3'!O53</f>
        <v>6</v>
      </c>
      <c r="V60" s="489">
        <f>'HK3'!R53</f>
        <v>7</v>
      </c>
      <c r="W60" s="489">
        <f>'HK3'!U53</f>
        <v>6</v>
      </c>
      <c r="X60" s="489">
        <f>'HK3'!X53</f>
        <v>4</v>
      </c>
      <c r="Y60" s="489">
        <f>'HK3'!AA53</f>
        <v>1</v>
      </c>
      <c r="Z60" s="489">
        <f>'HK4'!I53</f>
        <v>5</v>
      </c>
      <c r="AA60" s="489">
        <f>'HK4'!L53</f>
        <v>1</v>
      </c>
      <c r="AB60" s="489">
        <f>'HK4'!O53</f>
        <v>2</v>
      </c>
      <c r="AC60" s="489">
        <f>'HK4'!R53</f>
        <v>1</v>
      </c>
      <c r="AD60" s="489">
        <f>'HK4'!U53</f>
        <v>2</v>
      </c>
      <c r="AE60" s="489">
        <f>'HK4'!X53</f>
        <v>2</v>
      </c>
      <c r="AF60" s="489">
        <f>'HK4'!AA53</f>
        <v>7</v>
      </c>
      <c r="AG60" s="491">
        <f>'HK4'!AD53</f>
        <v>0</v>
      </c>
      <c r="AH60" s="491">
        <f>'HK4'!AG53</f>
        <v>7</v>
      </c>
      <c r="AI60" s="608">
        <f t="shared" si="1"/>
        <v>4.39</v>
      </c>
      <c r="AJ60" s="500" t="str">
        <f t="shared" si="2"/>
        <v>Yếu</v>
      </c>
      <c r="AK60" s="261">
        <f t="shared" si="3"/>
        <v>11</v>
      </c>
      <c r="AL60" s="261">
        <f t="shared" si="4"/>
        <v>34</v>
      </c>
      <c r="AM60" s="591" t="str">
        <f t="shared" si="5"/>
        <v>Ngừng học</v>
      </c>
      <c r="AN60" s="388">
        <f t="shared" si="6"/>
        <v>4.8</v>
      </c>
    </row>
    <row r="61" spans="1:40" s="318" customFormat="1" ht="23.25" customHeight="1">
      <c r="A61" s="310">
        <v>52</v>
      </c>
      <c r="B61" s="247" t="s">
        <v>225</v>
      </c>
      <c r="C61" s="595" t="s">
        <v>226</v>
      </c>
      <c r="D61" s="53" t="s">
        <v>318</v>
      </c>
      <c r="E61" s="246" t="s">
        <v>227</v>
      </c>
      <c r="F61" s="319" t="s">
        <v>4</v>
      </c>
      <c r="G61" s="489">
        <f>'HK1'!I54</f>
        <v>6</v>
      </c>
      <c r="H61" s="489">
        <f>'HK1'!L54</f>
        <v>5</v>
      </c>
      <c r="I61" s="489">
        <f>'HK1'!O54</f>
        <v>6</v>
      </c>
      <c r="J61" s="489">
        <f>'HK1'!R54</f>
        <v>9</v>
      </c>
      <c r="K61" s="490">
        <f>'HK1'!U54</f>
        <v>5</v>
      </c>
      <c r="L61" s="489">
        <f>'HK1'!X54</f>
        <v>7</v>
      </c>
      <c r="M61" s="489">
        <f>'HK2'!I54</f>
        <v>5</v>
      </c>
      <c r="N61" s="489">
        <f>'HK2'!L54</f>
        <v>6</v>
      </c>
      <c r="O61" s="489">
        <f>'HK2'!O54</f>
        <v>6</v>
      </c>
      <c r="P61" s="489">
        <f>'HK2'!R54</f>
        <v>5</v>
      </c>
      <c r="Q61" s="489">
        <f>'HK2'!U54</f>
        <v>6</v>
      </c>
      <c r="R61" s="489">
        <f>'HK2'!X54</f>
        <v>7</v>
      </c>
      <c r="S61" s="489">
        <f>'HK3'!I54</f>
        <v>10</v>
      </c>
      <c r="T61" s="489">
        <f>'HK3'!L54</f>
        <v>7</v>
      </c>
      <c r="U61" s="489">
        <f>'HK3'!O54</f>
        <v>5</v>
      </c>
      <c r="V61" s="489">
        <f>'HK3'!R54</f>
        <v>7</v>
      </c>
      <c r="W61" s="489">
        <f>'HK3'!U54</f>
        <v>5</v>
      </c>
      <c r="X61" s="489">
        <f>'HK3'!X54</f>
        <v>5</v>
      </c>
      <c r="Y61" s="489">
        <f>'HK3'!AA54</f>
        <v>4</v>
      </c>
      <c r="Z61" s="489">
        <f>'HK4'!I54</f>
        <v>5</v>
      </c>
      <c r="AA61" s="489">
        <f>'HK4'!L54</f>
        <v>5</v>
      </c>
      <c r="AB61" s="489">
        <f>'HK4'!O54</f>
        <v>7</v>
      </c>
      <c r="AC61" s="489">
        <f>'HK4'!R54</f>
        <v>4</v>
      </c>
      <c r="AD61" s="489">
        <f>'HK4'!U54</f>
        <v>6</v>
      </c>
      <c r="AE61" s="489">
        <f>'HK4'!X54</f>
        <v>5</v>
      </c>
      <c r="AF61" s="489">
        <f>'HK4'!AA54</f>
        <v>6</v>
      </c>
      <c r="AG61" s="491">
        <f>'HK4'!AD54</f>
        <v>7</v>
      </c>
      <c r="AH61" s="491">
        <f>'HK4'!AG54</f>
        <v>6</v>
      </c>
      <c r="AI61" s="608">
        <f t="shared" si="1"/>
        <v>5.93</v>
      </c>
      <c r="AJ61" s="500" t="str">
        <f t="shared" si="2"/>
        <v>Trung Bình</v>
      </c>
      <c r="AK61" s="261">
        <f t="shared" si="3"/>
        <v>2</v>
      </c>
      <c r="AL61" s="261">
        <f t="shared" si="4"/>
        <v>4</v>
      </c>
      <c r="AM61" s="279" t="str">
        <f t="shared" si="5"/>
        <v>Học tiếp</v>
      </c>
      <c r="AN61" s="388">
        <f t="shared" si="6"/>
        <v>5.91</v>
      </c>
    </row>
    <row r="62" spans="1:40" s="318" customFormat="1" ht="23.25" customHeight="1">
      <c r="A62" s="246">
        <v>53</v>
      </c>
      <c r="B62" s="247" t="s">
        <v>228</v>
      </c>
      <c r="C62" s="595" t="s">
        <v>73</v>
      </c>
      <c r="D62" s="53" t="s">
        <v>319</v>
      </c>
      <c r="E62" s="246" t="s">
        <v>229</v>
      </c>
      <c r="F62" s="319" t="s">
        <v>22</v>
      </c>
      <c r="G62" s="489">
        <f>'HK1'!I55</f>
        <v>8</v>
      </c>
      <c r="H62" s="489">
        <f>'HK1'!L55</f>
        <v>6</v>
      </c>
      <c r="I62" s="489">
        <f>'HK1'!O55</f>
        <v>5</v>
      </c>
      <c r="J62" s="489">
        <f>'HK1'!R55</f>
        <v>9</v>
      </c>
      <c r="K62" s="490">
        <f>'HK1'!U55</f>
        <v>6</v>
      </c>
      <c r="L62" s="489">
        <f>'HK1'!X55</f>
        <v>7</v>
      </c>
      <c r="M62" s="489">
        <f>'HK2'!I55</f>
        <v>5</v>
      </c>
      <c r="N62" s="489">
        <f>'HK2'!L55</f>
        <v>6</v>
      </c>
      <c r="O62" s="489">
        <f>'HK2'!O55</f>
        <v>7</v>
      </c>
      <c r="P62" s="489">
        <f>'HK2'!R55</f>
        <v>6</v>
      </c>
      <c r="Q62" s="489">
        <f>'HK2'!U55</f>
        <v>8</v>
      </c>
      <c r="R62" s="489">
        <f>'HK2'!X55</f>
        <v>9</v>
      </c>
      <c r="S62" s="489">
        <f>'HK3'!I55</f>
        <v>8</v>
      </c>
      <c r="T62" s="489">
        <f>'HK3'!L55</f>
        <v>7</v>
      </c>
      <c r="U62" s="489">
        <f>'HK3'!O55</f>
        <v>6</v>
      </c>
      <c r="V62" s="489">
        <f>'HK3'!R55</f>
        <v>7</v>
      </c>
      <c r="W62" s="489">
        <f>'HK3'!U55</f>
        <v>6</v>
      </c>
      <c r="X62" s="489">
        <f>'HK3'!X55</f>
        <v>5</v>
      </c>
      <c r="Y62" s="489">
        <f>'HK3'!AA55</f>
        <v>7</v>
      </c>
      <c r="Z62" s="489">
        <f>'HK4'!I55</f>
        <v>6</v>
      </c>
      <c r="AA62" s="489">
        <f>'HK4'!L55</f>
        <v>7</v>
      </c>
      <c r="AB62" s="489">
        <f>'HK4'!O55</f>
        <v>7</v>
      </c>
      <c r="AC62" s="489">
        <f>'HK4'!R55</f>
        <v>3</v>
      </c>
      <c r="AD62" s="489">
        <f>'HK4'!U55</f>
        <v>8</v>
      </c>
      <c r="AE62" s="489">
        <f>'HK4'!X55</f>
        <v>6</v>
      </c>
      <c r="AF62" s="489">
        <f>'HK4'!AA55</f>
        <v>6</v>
      </c>
      <c r="AG62" s="491">
        <f>'HK4'!AD55</f>
        <v>0</v>
      </c>
      <c r="AH62" s="491">
        <f>'HK4'!AG55</f>
        <v>7</v>
      </c>
      <c r="AI62" s="608">
        <f t="shared" si="1"/>
        <v>6.15</v>
      </c>
      <c r="AJ62" s="500" t="str">
        <f t="shared" si="2"/>
        <v>TB.Khá</v>
      </c>
      <c r="AK62" s="261">
        <f t="shared" si="3"/>
        <v>2</v>
      </c>
      <c r="AL62" s="261">
        <f t="shared" si="4"/>
        <v>5</v>
      </c>
      <c r="AM62" s="279" t="str">
        <f t="shared" si="5"/>
        <v>Học tiếp</v>
      </c>
      <c r="AN62" s="388">
        <f t="shared" si="6"/>
        <v>6.35</v>
      </c>
    </row>
    <row r="63" spans="1:40" s="318" customFormat="1" ht="23.25" customHeight="1">
      <c r="A63" s="246">
        <v>54</v>
      </c>
      <c r="B63" s="247" t="s">
        <v>230</v>
      </c>
      <c r="C63" s="595" t="s">
        <v>73</v>
      </c>
      <c r="D63" s="53" t="s">
        <v>320</v>
      </c>
      <c r="E63" s="246" t="s">
        <v>231</v>
      </c>
      <c r="F63" s="319" t="s">
        <v>53</v>
      </c>
      <c r="G63" s="489">
        <f>'HK1'!I56</f>
        <v>8</v>
      </c>
      <c r="H63" s="489">
        <f>'HK1'!L56</f>
        <v>7</v>
      </c>
      <c r="I63" s="489">
        <f>'HK1'!O56</f>
        <v>7</v>
      </c>
      <c r="J63" s="489">
        <f>'HK1'!R56</f>
        <v>6</v>
      </c>
      <c r="K63" s="490">
        <f>'HK1'!U56</f>
        <v>5</v>
      </c>
      <c r="L63" s="489">
        <f>'HK1'!X56</f>
        <v>7</v>
      </c>
      <c r="M63" s="489">
        <f>'HK2'!I56</f>
        <v>7</v>
      </c>
      <c r="N63" s="489">
        <f>'HK2'!L56</f>
        <v>6</v>
      </c>
      <c r="O63" s="489">
        <f>'HK2'!O56</f>
        <v>7</v>
      </c>
      <c r="P63" s="489">
        <f>'HK2'!R56</f>
        <v>6</v>
      </c>
      <c r="Q63" s="489">
        <f>'HK2'!U56</f>
        <v>8</v>
      </c>
      <c r="R63" s="489">
        <f>'HK2'!X56</f>
        <v>5</v>
      </c>
      <c r="S63" s="489">
        <f>'HK3'!I56</f>
        <v>9</v>
      </c>
      <c r="T63" s="489">
        <f>'HK3'!L56</f>
        <v>7</v>
      </c>
      <c r="U63" s="489">
        <f>'HK3'!O56</f>
        <v>7</v>
      </c>
      <c r="V63" s="489">
        <f>'HK3'!R56</f>
        <v>7</v>
      </c>
      <c r="W63" s="489">
        <f>'HK3'!U56</f>
        <v>8</v>
      </c>
      <c r="X63" s="489">
        <f>'HK3'!X56</f>
        <v>5</v>
      </c>
      <c r="Y63" s="489">
        <f>'HK3'!AA56</f>
        <v>5</v>
      </c>
      <c r="Z63" s="489">
        <f>'HK4'!I56</f>
        <v>7</v>
      </c>
      <c r="AA63" s="489">
        <f>'HK4'!L56</f>
        <v>7</v>
      </c>
      <c r="AB63" s="489">
        <f>'HK4'!O56</f>
        <v>7</v>
      </c>
      <c r="AC63" s="489">
        <f>'HK4'!R56</f>
        <v>7</v>
      </c>
      <c r="AD63" s="489">
        <f>'HK4'!U56</f>
        <v>6</v>
      </c>
      <c r="AE63" s="489">
        <f>'HK4'!X56</f>
        <v>5</v>
      </c>
      <c r="AF63" s="489">
        <f>'HK4'!AA56</f>
        <v>7</v>
      </c>
      <c r="AG63" s="491">
        <f>'HK4'!AD56</f>
        <v>0</v>
      </c>
      <c r="AH63" s="491">
        <f>'HK4'!AG56</f>
        <v>4</v>
      </c>
      <c r="AI63" s="608">
        <f t="shared" si="1"/>
        <v>6.74</v>
      </c>
      <c r="AJ63" s="500" t="str">
        <f t="shared" si="2"/>
        <v>TB.Khá</v>
      </c>
      <c r="AK63" s="261">
        <f t="shared" si="3"/>
        <v>2</v>
      </c>
      <c r="AL63" s="261">
        <f t="shared" si="4"/>
        <v>1</v>
      </c>
      <c r="AM63" s="279" t="str">
        <f t="shared" si="5"/>
        <v>Học tiếp</v>
      </c>
      <c r="AN63" s="388">
        <f t="shared" si="6"/>
        <v>6.72</v>
      </c>
    </row>
    <row r="64" spans="1:40" s="318" customFormat="1" ht="23.25" customHeight="1">
      <c r="A64" s="310">
        <v>55</v>
      </c>
      <c r="B64" s="247" t="s">
        <v>234</v>
      </c>
      <c r="C64" s="595" t="s">
        <v>75</v>
      </c>
      <c r="D64" s="53" t="s">
        <v>322</v>
      </c>
      <c r="E64" s="246" t="s">
        <v>235</v>
      </c>
      <c r="F64" s="319" t="s">
        <v>236</v>
      </c>
      <c r="G64" s="489">
        <f>'HK1'!I57</f>
        <v>5</v>
      </c>
      <c r="H64" s="489">
        <f>'HK1'!L57</f>
        <v>5</v>
      </c>
      <c r="I64" s="489">
        <f>'HK1'!O57</f>
        <v>5</v>
      </c>
      <c r="J64" s="489">
        <f>'HK1'!R57</f>
        <v>10</v>
      </c>
      <c r="K64" s="490">
        <f>'HK1'!U57</f>
        <v>4</v>
      </c>
      <c r="L64" s="489">
        <f>'HK1'!X57</f>
        <v>5</v>
      </c>
      <c r="M64" s="489">
        <f>'HK2'!I57</f>
        <v>8</v>
      </c>
      <c r="N64" s="489">
        <f>'HK2'!L57</f>
        <v>4</v>
      </c>
      <c r="O64" s="489">
        <f>'HK2'!O57</f>
        <v>6</v>
      </c>
      <c r="P64" s="489">
        <f>'HK2'!R57</f>
        <v>6</v>
      </c>
      <c r="Q64" s="489">
        <f>'HK2'!U57</f>
        <v>6</v>
      </c>
      <c r="R64" s="489">
        <f>'HK2'!X57</f>
        <v>6</v>
      </c>
      <c r="S64" s="489">
        <f>'HK3'!I57</f>
        <v>9</v>
      </c>
      <c r="T64" s="489">
        <f>'HK3'!L57</f>
        <v>6</v>
      </c>
      <c r="U64" s="489">
        <f>'HK3'!O57</f>
        <v>6</v>
      </c>
      <c r="V64" s="489">
        <f>'HK3'!R57</f>
        <v>7</v>
      </c>
      <c r="W64" s="489">
        <f>'HK3'!U57</f>
        <v>7</v>
      </c>
      <c r="X64" s="489">
        <f>'HK3'!X57</f>
        <v>6</v>
      </c>
      <c r="Y64" s="489">
        <f>'HK3'!AA57</f>
        <v>7</v>
      </c>
      <c r="Z64" s="489">
        <f>'HK4'!I57</f>
        <v>7</v>
      </c>
      <c r="AA64" s="489">
        <f>'HK4'!L57</f>
        <v>6</v>
      </c>
      <c r="AB64" s="489">
        <f>'HK4'!O57</f>
        <v>7</v>
      </c>
      <c r="AC64" s="489">
        <f>'HK4'!R57</f>
        <v>3</v>
      </c>
      <c r="AD64" s="489">
        <f>'HK4'!U57</f>
        <v>7</v>
      </c>
      <c r="AE64" s="489">
        <f>'HK4'!X57</f>
        <v>5</v>
      </c>
      <c r="AF64" s="489">
        <f>'HK4'!AA57</f>
        <v>7</v>
      </c>
      <c r="AG64" s="491">
        <f>'HK4'!AD57</f>
        <v>10</v>
      </c>
      <c r="AH64" s="491">
        <f>'HK4'!AG57</f>
        <v>6</v>
      </c>
      <c r="AI64" s="608">
        <f t="shared" si="1"/>
        <v>6.46</v>
      </c>
      <c r="AJ64" s="500" t="str">
        <f t="shared" si="2"/>
        <v>TB.Khá</v>
      </c>
      <c r="AK64" s="261">
        <f aca="true" t="shared" si="7" ref="AK64:AK69">COUNTIF(G64:AH64,"&lt;5")</f>
        <v>3</v>
      </c>
      <c r="AL64" s="261">
        <f aca="true" t="shared" si="8" ref="AL64:AL69">SUMIF(G64:AH64,"&lt;5",$G$9:$AH$9)</f>
        <v>12</v>
      </c>
      <c r="AM64" s="279" t="str">
        <f t="shared" si="5"/>
        <v>Học tiếp</v>
      </c>
      <c r="AN64" s="388">
        <f t="shared" si="6"/>
        <v>6.22</v>
      </c>
    </row>
    <row r="65" spans="1:40" s="318" customFormat="1" ht="23.25" customHeight="1">
      <c r="A65" s="246">
        <v>56</v>
      </c>
      <c r="B65" s="247" t="s">
        <v>237</v>
      </c>
      <c r="C65" s="595" t="s">
        <v>238</v>
      </c>
      <c r="D65" s="53" t="s">
        <v>323</v>
      </c>
      <c r="E65" s="246" t="s">
        <v>239</v>
      </c>
      <c r="F65" s="319" t="s">
        <v>53</v>
      </c>
      <c r="G65" s="489">
        <f>'HK1'!I58</f>
        <v>5</v>
      </c>
      <c r="H65" s="489">
        <f>'HK1'!L58</f>
        <v>6</v>
      </c>
      <c r="I65" s="489">
        <f>'HK1'!O58</f>
        <v>8</v>
      </c>
      <c r="J65" s="489">
        <f>'HK1'!R58</f>
        <v>10</v>
      </c>
      <c r="K65" s="490">
        <f>'HK1'!U58</f>
        <v>8</v>
      </c>
      <c r="L65" s="489">
        <f>'HK1'!X58</f>
        <v>6</v>
      </c>
      <c r="M65" s="489">
        <f>'HK2'!I58</f>
        <v>6</v>
      </c>
      <c r="N65" s="489">
        <f>'HK2'!L58</f>
        <v>7</v>
      </c>
      <c r="O65" s="489">
        <f>'HK2'!O58</f>
        <v>6</v>
      </c>
      <c r="P65" s="489">
        <f>'HK2'!R58</f>
        <v>6</v>
      </c>
      <c r="Q65" s="489">
        <f>'HK2'!U58</f>
        <v>8</v>
      </c>
      <c r="R65" s="489">
        <f>'HK2'!X58</f>
        <v>6</v>
      </c>
      <c r="S65" s="489">
        <f>'HK3'!I58</f>
        <v>9</v>
      </c>
      <c r="T65" s="489">
        <f>'HK3'!L58</f>
        <v>7</v>
      </c>
      <c r="U65" s="489">
        <f>'HK3'!O58</f>
        <v>6</v>
      </c>
      <c r="V65" s="489">
        <f>'HK3'!R58</f>
        <v>5</v>
      </c>
      <c r="W65" s="489">
        <f>'HK3'!U58</f>
        <v>5</v>
      </c>
      <c r="X65" s="489">
        <f>'HK3'!X58</f>
        <v>9</v>
      </c>
      <c r="Y65" s="489">
        <f>'HK3'!AA58</f>
        <v>4</v>
      </c>
      <c r="Z65" s="489">
        <f>'HK4'!I58</f>
        <v>6</v>
      </c>
      <c r="AA65" s="489">
        <f>'HK4'!L58</f>
        <v>6</v>
      </c>
      <c r="AB65" s="489">
        <f>'HK4'!O58</f>
        <v>9</v>
      </c>
      <c r="AC65" s="489">
        <f>'HK4'!R58</f>
        <v>9</v>
      </c>
      <c r="AD65" s="489">
        <f>'HK4'!U58</f>
        <v>10</v>
      </c>
      <c r="AE65" s="489">
        <f>'HK4'!X58</f>
        <v>8</v>
      </c>
      <c r="AF65" s="489">
        <f>'HK4'!AA58</f>
        <v>7</v>
      </c>
      <c r="AG65" s="491">
        <f>'HK4'!AD58</f>
        <v>10</v>
      </c>
      <c r="AH65" s="491">
        <f>'HK4'!AG58</f>
        <v>7</v>
      </c>
      <c r="AI65" s="608">
        <f t="shared" si="1"/>
        <v>7.48</v>
      </c>
      <c r="AJ65" s="500" t="str">
        <f t="shared" si="2"/>
        <v>Khá</v>
      </c>
      <c r="AK65" s="261">
        <f t="shared" si="7"/>
        <v>1</v>
      </c>
      <c r="AL65" s="261">
        <f t="shared" si="8"/>
        <v>0</v>
      </c>
      <c r="AM65" s="279" t="str">
        <f t="shared" si="5"/>
        <v>Học tiếp</v>
      </c>
      <c r="AN65" s="388">
        <f t="shared" si="6"/>
        <v>7.19</v>
      </c>
    </row>
    <row r="66" spans="1:40" s="318" customFormat="1" ht="23.25" customHeight="1">
      <c r="A66" s="246">
        <v>57</v>
      </c>
      <c r="B66" s="247" t="s">
        <v>122</v>
      </c>
      <c r="C66" s="595" t="s">
        <v>240</v>
      </c>
      <c r="D66" s="412" t="s">
        <v>324</v>
      </c>
      <c r="E66" s="246" t="s">
        <v>74</v>
      </c>
      <c r="F66" s="319" t="s">
        <v>241</v>
      </c>
      <c r="G66" s="489">
        <f>'HK1'!I59</f>
        <v>7</v>
      </c>
      <c r="H66" s="489">
        <f>'HK1'!L59</f>
        <v>6</v>
      </c>
      <c r="I66" s="489">
        <f>'HK1'!O59</f>
        <v>6</v>
      </c>
      <c r="J66" s="489">
        <f>'HK1'!R59</f>
        <v>6</v>
      </c>
      <c r="K66" s="490">
        <f>'HK1'!U59</f>
        <v>6</v>
      </c>
      <c r="L66" s="489">
        <f>'HK1'!X59</f>
        <v>7</v>
      </c>
      <c r="M66" s="489">
        <f>'HK2'!I59</f>
        <v>7</v>
      </c>
      <c r="N66" s="489">
        <f>'HK2'!L59</f>
        <v>5</v>
      </c>
      <c r="O66" s="489">
        <f>'HK2'!O59</f>
        <v>6</v>
      </c>
      <c r="P66" s="489">
        <f>'HK2'!R59</f>
        <v>6</v>
      </c>
      <c r="Q66" s="489">
        <f>'HK2'!U59</f>
        <v>7</v>
      </c>
      <c r="R66" s="489">
        <f>'HK2'!X59</f>
        <v>6</v>
      </c>
      <c r="S66" s="489">
        <f>'HK3'!I59</f>
        <v>9</v>
      </c>
      <c r="T66" s="489">
        <f>'HK3'!L59</f>
        <v>6</v>
      </c>
      <c r="U66" s="489">
        <f>'HK3'!O59</f>
        <v>6</v>
      </c>
      <c r="V66" s="489">
        <f>'HK3'!R59</f>
        <v>8</v>
      </c>
      <c r="W66" s="489">
        <f>'HK3'!U59</f>
        <v>5</v>
      </c>
      <c r="X66" s="489">
        <f>'HK3'!X59</f>
        <v>6</v>
      </c>
      <c r="Y66" s="489">
        <f>'HK3'!AA59</f>
        <v>6</v>
      </c>
      <c r="Z66" s="489">
        <f>'HK4'!I59</f>
        <v>4</v>
      </c>
      <c r="AA66" s="489">
        <f>'HK4'!L59</f>
        <v>3</v>
      </c>
      <c r="AB66" s="489">
        <f>'HK4'!O59</f>
        <v>6</v>
      </c>
      <c r="AC66" s="489">
        <f>'HK4'!R59</f>
        <v>2</v>
      </c>
      <c r="AD66" s="489">
        <f>'HK4'!U59</f>
        <v>7</v>
      </c>
      <c r="AE66" s="489">
        <f>'HK4'!X59</f>
        <v>4</v>
      </c>
      <c r="AF66" s="489">
        <f>'HK4'!AA59</f>
        <v>3</v>
      </c>
      <c r="AG66" s="491">
        <f>'HK4'!AD59</f>
        <v>0</v>
      </c>
      <c r="AH66" s="491">
        <f>'HK4'!AG59</f>
        <v>7</v>
      </c>
      <c r="AI66" s="608">
        <f t="shared" si="1"/>
        <v>5.24</v>
      </c>
      <c r="AJ66" s="500" t="str">
        <f t="shared" si="2"/>
        <v>Trung Bình</v>
      </c>
      <c r="AK66" s="261">
        <f t="shared" si="7"/>
        <v>6</v>
      </c>
      <c r="AL66" s="261">
        <f t="shared" si="8"/>
        <v>18</v>
      </c>
      <c r="AM66" s="279" t="str">
        <f t="shared" si="5"/>
        <v>Học tiếp</v>
      </c>
      <c r="AN66" s="388">
        <f t="shared" si="6"/>
        <v>5.7</v>
      </c>
    </row>
    <row r="67" spans="1:40" s="318" customFormat="1" ht="23.25" customHeight="1">
      <c r="A67" s="310">
        <v>58</v>
      </c>
      <c r="B67" s="247" t="s">
        <v>242</v>
      </c>
      <c r="C67" s="595" t="s">
        <v>348</v>
      </c>
      <c r="D67" s="53">
        <v>409170006</v>
      </c>
      <c r="E67" s="486" t="s">
        <v>381</v>
      </c>
      <c r="F67" s="319" t="s">
        <v>189</v>
      </c>
      <c r="G67" s="489">
        <f>'HK1'!I60</f>
        <v>9</v>
      </c>
      <c r="H67" s="489">
        <f>'HK1'!L60</f>
        <v>4</v>
      </c>
      <c r="I67" s="489">
        <f>'HK1'!O60</f>
        <v>5</v>
      </c>
      <c r="J67" s="489">
        <f>'HK1'!R60</f>
        <v>5</v>
      </c>
      <c r="K67" s="490">
        <f>'HK1'!U60</f>
        <v>5</v>
      </c>
      <c r="L67" s="489">
        <f>'HK1'!X60</f>
        <v>5</v>
      </c>
      <c r="M67" s="489">
        <f>'HK2'!I60</f>
        <v>6</v>
      </c>
      <c r="N67" s="489">
        <f>'HK2'!L60</f>
        <v>6</v>
      </c>
      <c r="O67" s="489">
        <f>'HK2'!O60</f>
        <v>6</v>
      </c>
      <c r="P67" s="489">
        <f>'HK2'!R60</f>
        <v>5</v>
      </c>
      <c r="Q67" s="489">
        <f>'HK2'!U60</f>
        <v>2</v>
      </c>
      <c r="R67" s="489">
        <f>'HK2'!X60</f>
        <v>0</v>
      </c>
      <c r="S67" s="489">
        <f>'HK3'!I60</f>
        <v>9</v>
      </c>
      <c r="T67" s="489">
        <f>'HK3'!L60</f>
        <v>7</v>
      </c>
      <c r="U67" s="489">
        <f>'HK3'!O60</f>
        <v>6</v>
      </c>
      <c r="V67" s="489">
        <f>'HK3'!R60</f>
        <v>6</v>
      </c>
      <c r="W67" s="489">
        <f>'HK3'!U60</f>
        <v>5</v>
      </c>
      <c r="X67" s="489">
        <f>'HK3'!X60</f>
        <v>5</v>
      </c>
      <c r="Y67" s="489">
        <f>'HK3'!AA60</f>
        <v>1</v>
      </c>
      <c r="Z67" s="489">
        <f>'HK4'!I60</f>
        <v>6</v>
      </c>
      <c r="AA67" s="489">
        <f>'HK4'!L60</f>
        <v>3</v>
      </c>
      <c r="AB67" s="489">
        <f>'HK4'!O60</f>
        <v>6</v>
      </c>
      <c r="AC67" s="489">
        <f>'HK4'!R60</f>
        <v>1</v>
      </c>
      <c r="AD67" s="489">
        <f>'HK4'!U60</f>
        <v>6</v>
      </c>
      <c r="AE67" s="489">
        <f>'HK4'!X60</f>
        <v>5</v>
      </c>
      <c r="AF67" s="489">
        <f>'HK4'!AA60</f>
        <v>3</v>
      </c>
      <c r="AG67" s="491">
        <f>'HK4'!AD60</f>
        <v>0</v>
      </c>
      <c r="AH67" s="491">
        <f>'HK4'!AG60</f>
        <v>7</v>
      </c>
      <c r="AI67" s="608">
        <f t="shared" si="1"/>
        <v>5.17</v>
      </c>
      <c r="AJ67" s="500" t="str">
        <f t="shared" si="2"/>
        <v>Trung Bình</v>
      </c>
      <c r="AK67" s="261">
        <f t="shared" si="7"/>
        <v>8</v>
      </c>
      <c r="AL67" s="261">
        <f t="shared" si="8"/>
        <v>17</v>
      </c>
      <c r="AM67" s="279" t="str">
        <f t="shared" si="5"/>
        <v>Học tiếp</v>
      </c>
      <c r="AN67" s="388">
        <f t="shared" si="6"/>
        <v>5.34</v>
      </c>
    </row>
    <row r="68" spans="1:40" s="318" customFormat="1" ht="23.25" customHeight="1">
      <c r="A68" s="246">
        <v>59</v>
      </c>
      <c r="B68" s="247" t="s">
        <v>244</v>
      </c>
      <c r="C68" s="595" t="s">
        <v>349</v>
      </c>
      <c r="D68" s="53">
        <v>409170024</v>
      </c>
      <c r="E68" s="487" t="s">
        <v>382</v>
      </c>
      <c r="F68" s="320" t="s">
        <v>25</v>
      </c>
      <c r="G68" s="489">
        <f>'HK1'!I61</f>
        <v>5</v>
      </c>
      <c r="H68" s="489">
        <f>'HK1'!L61</f>
        <v>4</v>
      </c>
      <c r="I68" s="489">
        <f>'HK1'!O61</f>
        <v>5</v>
      </c>
      <c r="J68" s="489">
        <f>'HK1'!R61</f>
        <v>6</v>
      </c>
      <c r="K68" s="490">
        <f>'HK1'!U61</f>
        <v>6</v>
      </c>
      <c r="L68" s="489">
        <f>'HK1'!X61</f>
        <v>8</v>
      </c>
      <c r="M68" s="489">
        <f>'HK2'!I61</f>
        <v>9</v>
      </c>
      <c r="N68" s="489">
        <f>'HK2'!L61</f>
        <v>1</v>
      </c>
      <c r="O68" s="489">
        <f>'HK2'!O61</f>
        <v>6</v>
      </c>
      <c r="P68" s="489">
        <f>'HK2'!R61</f>
        <v>5</v>
      </c>
      <c r="Q68" s="489">
        <f>'HK2'!U61</f>
        <v>5</v>
      </c>
      <c r="R68" s="489">
        <f>'HK2'!X61</f>
        <v>8</v>
      </c>
      <c r="S68" s="489">
        <f>'HK3'!I61</f>
        <v>8</v>
      </c>
      <c r="T68" s="489">
        <f>'HK3'!L61</f>
        <v>7</v>
      </c>
      <c r="U68" s="489">
        <f>'HK3'!O61</f>
        <v>3</v>
      </c>
      <c r="V68" s="489">
        <f>'HK3'!R61</f>
        <v>0</v>
      </c>
      <c r="W68" s="489">
        <f>'HK3'!U61</f>
        <v>0</v>
      </c>
      <c r="X68" s="489">
        <f>'HK3'!X61</f>
        <v>2</v>
      </c>
      <c r="Y68" s="489">
        <f>'HK3'!AA61</f>
        <v>1</v>
      </c>
      <c r="Z68" s="489">
        <f>'HK4'!I61</f>
        <v>0</v>
      </c>
      <c r="AA68" s="489">
        <f>'HK4'!L61</f>
        <v>1</v>
      </c>
      <c r="AB68" s="489">
        <f>'HK4'!O61</f>
        <v>6</v>
      </c>
      <c r="AC68" s="489">
        <f>'HK4'!R61</f>
        <v>1</v>
      </c>
      <c r="AD68" s="489">
        <f>'HK4'!U61</f>
        <v>2</v>
      </c>
      <c r="AE68" s="489">
        <f>'HK4'!X61</f>
        <v>5</v>
      </c>
      <c r="AF68" s="489">
        <f>'HK4'!AA61</f>
        <v>2</v>
      </c>
      <c r="AG68" s="491">
        <f>'HK4'!AD61</f>
        <v>0</v>
      </c>
      <c r="AH68" s="491">
        <f>'HK4'!AG61</f>
        <v>4</v>
      </c>
      <c r="AI68" s="608">
        <f t="shared" si="1"/>
        <v>2.78</v>
      </c>
      <c r="AJ68" s="500" t="str">
        <f t="shared" si="2"/>
        <v>Kém</v>
      </c>
      <c r="AK68" s="261">
        <f t="shared" si="7"/>
        <v>14</v>
      </c>
      <c r="AL68" s="261">
        <f t="shared" si="8"/>
        <v>40</v>
      </c>
      <c r="AM68" s="591" t="str">
        <f t="shared" si="5"/>
        <v>Thôi học</v>
      </c>
      <c r="AN68" s="388">
        <f t="shared" si="6"/>
        <v>4</v>
      </c>
    </row>
    <row r="69" spans="1:40" s="318" customFormat="1" ht="23.25" customHeight="1">
      <c r="A69" s="246">
        <v>60</v>
      </c>
      <c r="B69" s="182" t="s">
        <v>357</v>
      </c>
      <c r="C69" s="286" t="s">
        <v>358</v>
      </c>
      <c r="D69" s="187">
        <v>409170001</v>
      </c>
      <c r="E69" s="425" t="s">
        <v>383</v>
      </c>
      <c r="F69" s="426" t="s">
        <v>16</v>
      </c>
      <c r="G69" s="489">
        <f>'HK1'!I62</f>
        <v>6</v>
      </c>
      <c r="H69" s="489">
        <f>'HK1'!L62</f>
        <v>6</v>
      </c>
      <c r="I69" s="489">
        <f>'HK1'!O62</f>
        <v>5</v>
      </c>
      <c r="J69" s="489">
        <f>'HK1'!R62</f>
        <v>8</v>
      </c>
      <c r="K69" s="490">
        <f>'HK1'!U62</f>
        <v>7</v>
      </c>
      <c r="L69" s="489">
        <f>'HK1'!X62</f>
        <v>2</v>
      </c>
      <c r="M69" s="489">
        <f>'HK2'!I62</f>
        <v>5</v>
      </c>
      <c r="N69" s="489">
        <f>'HK2'!L62</f>
        <v>2</v>
      </c>
      <c r="O69" s="489">
        <f>'HK2'!O62</f>
        <v>6</v>
      </c>
      <c r="P69" s="489">
        <f>'HK2'!R62</f>
        <v>4</v>
      </c>
      <c r="Q69" s="489">
        <f>'HK2'!U62</f>
        <v>5</v>
      </c>
      <c r="R69" s="489">
        <f>'HK2'!X62</f>
        <v>6</v>
      </c>
      <c r="S69" s="489">
        <f>'HK3'!I62</f>
        <v>0</v>
      </c>
      <c r="T69" s="489">
        <f>'HK3'!L62</f>
        <v>7</v>
      </c>
      <c r="U69" s="489">
        <f>'HK3'!O62</f>
        <v>6</v>
      </c>
      <c r="V69" s="489">
        <f>'HK3'!R62</f>
        <v>7</v>
      </c>
      <c r="W69" s="489">
        <f>'HK3'!U62</f>
        <v>6</v>
      </c>
      <c r="X69" s="489">
        <f>'HK3'!X62</f>
        <v>5</v>
      </c>
      <c r="Y69" s="489">
        <f>'HK3'!AA62</f>
        <v>5</v>
      </c>
      <c r="Z69" s="489">
        <f>'HK4'!I62</f>
        <v>7</v>
      </c>
      <c r="AA69" s="489">
        <f>'HK4'!L62</f>
        <v>4</v>
      </c>
      <c r="AB69" s="489">
        <f>'HK4'!O62</f>
        <v>5</v>
      </c>
      <c r="AC69" s="489">
        <f>'HK4'!R62</f>
        <v>4</v>
      </c>
      <c r="AD69" s="489">
        <f>'HK4'!U62</f>
        <v>2</v>
      </c>
      <c r="AE69" s="489">
        <f>'HK4'!X62</f>
        <v>5</v>
      </c>
      <c r="AF69" s="489">
        <f>'HK4'!AA62</f>
        <v>6</v>
      </c>
      <c r="AG69" s="491">
        <f>'HK4'!AD62</f>
        <v>0</v>
      </c>
      <c r="AH69" s="491">
        <f>'HK4'!AG62</f>
        <v>3</v>
      </c>
      <c r="AI69" s="608">
        <f t="shared" si="1"/>
        <v>4.72</v>
      </c>
      <c r="AJ69" s="500" t="str">
        <f t="shared" si="2"/>
        <v>Yếu</v>
      </c>
      <c r="AK69" s="261">
        <f t="shared" si="7"/>
        <v>9</v>
      </c>
      <c r="AL69" s="261">
        <f t="shared" si="8"/>
        <v>25</v>
      </c>
      <c r="AM69" s="591" t="str">
        <f t="shared" si="5"/>
        <v>Ngừng học</v>
      </c>
      <c r="AN69" s="388">
        <f t="shared" si="6"/>
        <v>5.03</v>
      </c>
    </row>
    <row r="70" spans="1:39" s="318" customFormat="1" ht="23.25" customHeight="1">
      <c r="A70" s="323"/>
      <c r="B70" s="324"/>
      <c r="C70" s="597"/>
      <c r="D70" s="324"/>
      <c r="E70" s="323"/>
      <c r="F70" s="324"/>
      <c r="G70" s="325"/>
      <c r="H70" s="325"/>
      <c r="I70" s="325"/>
      <c r="J70" s="325"/>
      <c r="K70" s="326"/>
      <c r="L70" s="325"/>
      <c r="M70" s="327"/>
      <c r="N70" s="327"/>
      <c r="O70" s="327"/>
      <c r="P70" s="327"/>
      <c r="Q70" s="327"/>
      <c r="R70" s="327"/>
      <c r="S70" s="327"/>
      <c r="T70" s="327"/>
      <c r="U70" s="327"/>
      <c r="V70" s="327"/>
      <c r="W70" s="327"/>
      <c r="X70" s="327"/>
      <c r="Y70" s="327"/>
      <c r="Z70" s="327"/>
      <c r="AA70" s="327"/>
      <c r="AB70" s="327"/>
      <c r="AC70" s="327"/>
      <c r="AD70" s="327"/>
      <c r="AE70" s="327"/>
      <c r="AF70" s="327"/>
      <c r="AG70" s="327"/>
      <c r="AH70" s="327"/>
      <c r="AI70" s="327"/>
      <c r="AJ70" s="328"/>
      <c r="AK70" s="329"/>
      <c r="AL70" s="329"/>
      <c r="AM70" s="329"/>
    </row>
    <row r="71" spans="20:35" ht="17.25" customHeight="1">
      <c r="T71" s="650" t="s">
        <v>376</v>
      </c>
      <c r="U71" s="650"/>
      <c r="V71" s="650"/>
      <c r="W71" s="650"/>
      <c r="X71" s="650"/>
      <c r="Y71" s="650"/>
      <c r="Z71" s="650"/>
      <c r="AA71" s="650"/>
      <c r="AB71" s="650"/>
      <c r="AC71" s="650"/>
      <c r="AD71" s="650"/>
      <c r="AE71" s="650"/>
      <c r="AF71" s="650"/>
      <c r="AG71" s="650"/>
      <c r="AH71" s="650"/>
      <c r="AI71" s="650"/>
    </row>
    <row r="73" spans="20:41" ht="18.75">
      <c r="T73" s="660" t="s">
        <v>396</v>
      </c>
      <c r="U73" s="660"/>
      <c r="V73" s="660"/>
      <c r="W73" s="660"/>
      <c r="X73" s="660"/>
      <c r="Y73" s="660"/>
      <c r="Z73" s="660"/>
      <c r="AA73" s="660"/>
      <c r="AB73" s="660"/>
      <c r="AC73" s="660"/>
      <c r="AD73" s="660"/>
      <c r="AE73" s="660"/>
      <c r="AF73" s="660"/>
      <c r="AG73" s="660"/>
      <c r="AH73" s="660"/>
      <c r="AI73" s="661"/>
      <c r="AN73" s="379"/>
      <c r="AO73" s="379"/>
    </row>
    <row r="74" spans="2:41" ht="18.75">
      <c r="B74" s="394"/>
      <c r="C74" s="614" t="s">
        <v>375</v>
      </c>
      <c r="D74" s="614"/>
      <c r="E74" s="249"/>
      <c r="F74" s="277"/>
      <c r="G74" s="277"/>
      <c r="T74" s="660" t="s">
        <v>346</v>
      </c>
      <c r="U74" s="660"/>
      <c r="V74" s="660"/>
      <c r="W74" s="660"/>
      <c r="X74" s="660"/>
      <c r="Y74" s="660"/>
      <c r="Z74" s="660"/>
      <c r="AA74" s="660"/>
      <c r="AB74" s="660"/>
      <c r="AC74" s="660"/>
      <c r="AD74" s="660"/>
      <c r="AE74" s="660"/>
      <c r="AF74" s="660"/>
      <c r="AG74" s="660"/>
      <c r="AH74" s="660"/>
      <c r="AI74" s="661"/>
      <c r="AN74" s="379"/>
      <c r="AO74" s="379"/>
    </row>
    <row r="75" spans="2:31" ht="15.75">
      <c r="B75" s="378"/>
      <c r="C75" s="599"/>
      <c r="D75" s="378"/>
      <c r="E75" s="249"/>
      <c r="F75" s="277"/>
      <c r="G75" s="277"/>
      <c r="AE75" s="333"/>
    </row>
    <row r="76" spans="2:31" ht="15.75">
      <c r="B76" s="378"/>
      <c r="C76" s="599"/>
      <c r="D76" s="378"/>
      <c r="E76" s="249"/>
      <c r="F76" s="277"/>
      <c r="G76" s="277"/>
      <c r="AE76" s="333"/>
    </row>
    <row r="77" spans="2:31" ht="15.75">
      <c r="B77" s="378"/>
      <c r="C77" s="599"/>
      <c r="D77" s="378"/>
      <c r="E77" s="249"/>
      <c r="F77" s="277"/>
      <c r="G77" s="277"/>
      <c r="AE77" s="333"/>
    </row>
    <row r="78" spans="2:31" ht="15.75">
      <c r="B78" s="378"/>
      <c r="C78" s="599"/>
      <c r="D78" s="378"/>
      <c r="E78" s="249"/>
      <c r="F78" s="277"/>
      <c r="G78" s="277"/>
      <c r="AE78" s="333"/>
    </row>
    <row r="79" spans="2:31" ht="15.75">
      <c r="B79" s="378"/>
      <c r="C79" s="599"/>
      <c r="D79" s="378"/>
      <c r="E79" s="249"/>
      <c r="F79" s="277"/>
      <c r="G79" s="277"/>
      <c r="AE79" s="333"/>
    </row>
    <row r="80" spans="2:35" ht="18.75">
      <c r="B80" s="394"/>
      <c r="C80" s="614" t="s">
        <v>378</v>
      </c>
      <c r="D80" s="614"/>
      <c r="E80" s="249"/>
      <c r="F80" s="277"/>
      <c r="G80" s="277"/>
      <c r="T80" s="613" t="s">
        <v>377</v>
      </c>
      <c r="U80" s="613"/>
      <c r="V80" s="613"/>
      <c r="W80" s="613"/>
      <c r="X80" s="613"/>
      <c r="Y80" s="613"/>
      <c r="Z80" s="613"/>
      <c r="AA80" s="613"/>
      <c r="AB80" s="613"/>
      <c r="AC80" s="613"/>
      <c r="AD80" s="613"/>
      <c r="AE80" s="613"/>
      <c r="AF80" s="613"/>
      <c r="AG80" s="613"/>
      <c r="AH80" s="613"/>
      <c r="AI80" s="613"/>
    </row>
    <row r="81" spans="2:36" ht="15.75">
      <c r="B81" s="378"/>
      <c r="C81" s="599"/>
      <c r="D81" s="378"/>
      <c r="E81" s="249"/>
      <c r="F81" s="277"/>
      <c r="G81" s="277"/>
      <c r="AJ81" s="249"/>
    </row>
    <row r="82" spans="2:36" ht="15.75">
      <c r="B82" s="378"/>
      <c r="C82" s="599"/>
      <c r="D82" s="378"/>
      <c r="E82" s="249"/>
      <c r="F82" s="277"/>
      <c r="G82" s="277"/>
      <c r="AJ82" s="249"/>
    </row>
    <row r="83" spans="2:36" ht="15.75">
      <c r="B83" s="378"/>
      <c r="C83" s="599"/>
      <c r="D83" s="378"/>
      <c r="E83" s="249"/>
      <c r="F83" s="277"/>
      <c r="G83" s="277"/>
      <c r="AJ83" s="249"/>
    </row>
    <row r="84" spans="2:36" ht="15.75">
      <c r="B84" s="378"/>
      <c r="C84" s="599"/>
      <c r="D84" s="378"/>
      <c r="E84" s="249"/>
      <c r="F84" s="277"/>
      <c r="G84" s="277"/>
      <c r="AJ84" s="249"/>
    </row>
    <row r="85" spans="2:36" ht="15.75">
      <c r="B85" s="378"/>
      <c r="C85" s="599"/>
      <c r="D85" s="378"/>
      <c r="E85" s="249"/>
      <c r="F85" s="277"/>
      <c r="G85" s="277"/>
      <c r="AJ85" s="249"/>
    </row>
    <row r="86" spans="2:36" ht="15.75">
      <c r="B86" s="378"/>
      <c r="C86" s="599"/>
      <c r="D86" s="378"/>
      <c r="E86" s="249"/>
      <c r="F86" s="277"/>
      <c r="G86" s="277"/>
      <c r="AJ86" s="249"/>
    </row>
    <row r="87" spans="2:36" ht="15.75">
      <c r="B87" s="378"/>
      <c r="C87" s="599"/>
      <c r="D87" s="378"/>
      <c r="E87" s="249"/>
      <c r="F87" s="277"/>
      <c r="G87" s="277"/>
      <c r="AJ87" s="249"/>
    </row>
    <row r="88" spans="2:36" ht="15.75">
      <c r="B88" s="378"/>
      <c r="C88" s="599"/>
      <c r="D88" s="378"/>
      <c r="E88" s="249"/>
      <c r="F88" s="277"/>
      <c r="G88" s="277"/>
      <c r="AJ88" s="249"/>
    </row>
    <row r="89" spans="2:36" ht="15.75">
      <c r="B89" s="378"/>
      <c r="C89" s="599"/>
      <c r="D89" s="378"/>
      <c r="E89" s="249"/>
      <c r="F89" s="277"/>
      <c r="G89" s="277"/>
      <c r="AJ89" s="249"/>
    </row>
  </sheetData>
  <sheetProtection/>
  <mergeCells count="13">
    <mergeCell ref="C74:D74"/>
    <mergeCell ref="T74:AI74"/>
    <mergeCell ref="C80:D80"/>
    <mergeCell ref="T80:AI80"/>
    <mergeCell ref="B1:D1"/>
    <mergeCell ref="B2:D2"/>
    <mergeCell ref="T73:AI73"/>
    <mergeCell ref="S7:AH7"/>
    <mergeCell ref="G7:R7"/>
    <mergeCell ref="A9:F9"/>
    <mergeCell ref="A4:AM4"/>
    <mergeCell ref="A5:AM5"/>
    <mergeCell ref="T71:AI71"/>
  </mergeCells>
  <printOptions/>
  <pageMargins left="0.3" right="0.2" top="0.4" bottom="0.25" header="0.17" footer="0.22"/>
  <pageSetup horizontalDpi="300" verticalDpi="300" orientation="landscape" paperSize="9" scale="6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90"/>
  <sheetViews>
    <sheetView zoomScale="85" zoomScaleNormal="85" workbookViewId="0" topLeftCell="Q1">
      <selection activeCell="A1" sqref="A1:AP81"/>
    </sheetView>
  </sheetViews>
  <sheetFormatPr defaultColWidth="8.796875" defaultRowHeight="15"/>
  <cols>
    <col min="1" max="1" width="3.59765625" style="249" customWidth="1"/>
    <col min="2" max="2" width="14.09765625" style="332" customWidth="1"/>
    <col min="3" max="3" width="7.69921875" style="598" customWidth="1"/>
    <col min="4" max="4" width="9.8984375" style="332" customWidth="1"/>
    <col min="5" max="5" width="7.69921875" style="250" hidden="1" customWidth="1"/>
    <col min="6" max="6" width="7.8984375" style="251" customWidth="1"/>
    <col min="7" max="7" width="4.19921875" style="251" customWidth="1"/>
    <col min="8" max="26" width="4.19921875" style="249" customWidth="1"/>
    <col min="27" max="27" width="5.3984375" style="249" customWidth="1"/>
    <col min="28" max="34" width="4.19921875" style="249" customWidth="1"/>
    <col min="35" max="36" width="4.8984375" style="249" customWidth="1"/>
    <col min="37" max="37" width="6.5" style="249" customWidth="1"/>
    <col min="38" max="38" width="10.5" style="296" customWidth="1"/>
    <col min="39" max="39" width="4.8984375" style="249" customWidth="1"/>
    <col min="40" max="40" width="5.09765625" style="249" customWidth="1"/>
    <col min="41" max="41" width="11" style="249" customWidth="1"/>
    <col min="42" max="42" width="7.69921875" style="249" customWidth="1"/>
    <col min="43" max="16384" width="9" style="249" customWidth="1"/>
  </cols>
  <sheetData>
    <row r="1" spans="1:38" s="318" customFormat="1" ht="17.25" customHeight="1">
      <c r="A1" s="289"/>
      <c r="B1" s="667" t="s">
        <v>337</v>
      </c>
      <c r="C1" s="668"/>
      <c r="D1" s="668"/>
      <c r="E1" s="444"/>
      <c r="F1" s="444"/>
      <c r="G1" s="445"/>
      <c r="H1" s="293"/>
      <c r="I1" s="445"/>
      <c r="J1" s="445"/>
      <c r="K1" s="293"/>
      <c r="L1" s="293"/>
      <c r="M1" s="293"/>
      <c r="N1" s="293"/>
      <c r="O1" s="293"/>
      <c r="P1" s="293"/>
      <c r="Q1" s="520"/>
      <c r="R1" s="520"/>
      <c r="S1" s="445" t="s">
        <v>342</v>
      </c>
      <c r="T1" s="445"/>
      <c r="U1" s="445"/>
      <c r="V1" s="445"/>
      <c r="W1" s="445"/>
      <c r="X1" s="445"/>
      <c r="Y1" s="445"/>
      <c r="Z1" s="445"/>
      <c r="AA1" s="445"/>
      <c r="AB1" s="445"/>
      <c r="AC1" s="445"/>
      <c r="AD1" s="445"/>
      <c r="AE1" s="445"/>
      <c r="AF1" s="445"/>
      <c r="AG1" s="445"/>
      <c r="AH1" s="445"/>
      <c r="AI1" s="445"/>
      <c r="AJ1" s="445"/>
      <c r="AK1" s="289"/>
      <c r="AL1" s="445"/>
    </row>
    <row r="2" spans="1:38" s="318" customFormat="1" ht="17.25" customHeight="1">
      <c r="A2" s="289"/>
      <c r="B2" s="669" t="s">
        <v>338</v>
      </c>
      <c r="C2" s="670"/>
      <c r="D2" s="670"/>
      <c r="E2" s="447"/>
      <c r="F2" s="444"/>
      <c r="G2" s="449"/>
      <c r="H2" s="293"/>
      <c r="I2" s="445"/>
      <c r="J2" s="445"/>
      <c r="K2" s="293"/>
      <c r="L2" s="293"/>
      <c r="M2" s="293"/>
      <c r="N2" s="293"/>
      <c r="O2" s="293"/>
      <c r="P2" s="293"/>
      <c r="Q2" s="520"/>
      <c r="R2" s="520"/>
      <c r="S2" s="449" t="s">
        <v>343</v>
      </c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449"/>
      <c r="AF2" s="449"/>
      <c r="AG2" s="449"/>
      <c r="AH2" s="449"/>
      <c r="AI2" s="449"/>
      <c r="AJ2" s="449"/>
      <c r="AK2" s="289"/>
      <c r="AL2" s="445"/>
    </row>
    <row r="3" spans="1:38" s="318" customFormat="1" ht="18.75">
      <c r="A3" s="289"/>
      <c r="B3" s="669" t="s">
        <v>339</v>
      </c>
      <c r="C3" s="670"/>
      <c r="D3" s="670"/>
      <c r="E3" s="447"/>
      <c r="F3" s="444"/>
      <c r="G3" s="451"/>
      <c r="H3" s="300"/>
      <c r="I3" s="452"/>
      <c r="J3" s="452"/>
      <c r="K3" s="301"/>
      <c r="L3" s="453"/>
      <c r="M3" s="453"/>
      <c r="N3" s="453"/>
      <c r="O3" s="453"/>
      <c r="P3" s="453"/>
      <c r="Q3" s="453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</row>
    <row r="4" spans="1:41" ht="18.75">
      <c r="A4" s="289"/>
      <c r="B4" s="303"/>
      <c r="C4" s="592"/>
      <c r="D4" s="303"/>
      <c r="E4" s="444"/>
      <c r="F4" s="444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4"/>
    </row>
    <row r="5" spans="1:41" ht="22.5">
      <c r="A5" s="648" t="s">
        <v>395</v>
      </c>
      <c r="B5" s="648"/>
      <c r="C5" s="648"/>
      <c r="D5" s="648"/>
      <c r="E5" s="648"/>
      <c r="F5" s="648"/>
      <c r="G5" s="648"/>
      <c r="H5" s="648"/>
      <c r="I5" s="648"/>
      <c r="J5" s="648"/>
      <c r="K5" s="648"/>
      <c r="L5" s="648"/>
      <c r="M5" s="648"/>
      <c r="N5" s="648"/>
      <c r="O5" s="648"/>
      <c r="P5" s="648"/>
      <c r="Q5" s="648"/>
      <c r="R5" s="648"/>
      <c r="S5" s="648"/>
      <c r="T5" s="648"/>
      <c r="U5" s="648"/>
      <c r="V5" s="648"/>
      <c r="W5" s="648"/>
      <c r="X5" s="648"/>
      <c r="Y5" s="648"/>
      <c r="Z5" s="648"/>
      <c r="AA5" s="648"/>
      <c r="AB5" s="648"/>
      <c r="AC5" s="648"/>
      <c r="AD5" s="648"/>
      <c r="AE5" s="648"/>
      <c r="AF5" s="648"/>
      <c r="AG5" s="648"/>
      <c r="AH5" s="648"/>
      <c r="AI5" s="648"/>
      <c r="AJ5" s="648"/>
      <c r="AK5" s="648"/>
      <c r="AL5" s="648"/>
      <c r="AM5" s="648"/>
      <c r="AN5" s="648"/>
      <c r="AO5" s="648"/>
    </row>
    <row r="6" spans="1:41" ht="18.75">
      <c r="A6" s="649" t="s">
        <v>341</v>
      </c>
      <c r="B6" s="649"/>
      <c r="C6" s="649"/>
      <c r="D6" s="649"/>
      <c r="E6" s="649"/>
      <c r="F6" s="649"/>
      <c r="G6" s="649"/>
      <c r="H6" s="649"/>
      <c r="I6" s="649"/>
      <c r="J6" s="649"/>
      <c r="K6" s="649"/>
      <c r="L6" s="649"/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  <c r="AH6" s="649"/>
      <c r="AI6" s="649"/>
      <c r="AJ6" s="649"/>
      <c r="AK6" s="649"/>
      <c r="AL6" s="649"/>
      <c r="AM6" s="649"/>
      <c r="AN6" s="649"/>
      <c r="AO6" s="649"/>
    </row>
    <row r="7" spans="1:41" ht="26.25" customHeight="1">
      <c r="A7" s="590"/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590"/>
      <c r="AB7" s="590"/>
      <c r="AC7" s="590"/>
      <c r="AD7" s="590"/>
      <c r="AE7" s="590"/>
      <c r="AF7" s="590"/>
      <c r="AG7" s="590"/>
      <c r="AH7" s="590"/>
      <c r="AI7" s="590"/>
      <c r="AJ7" s="590"/>
      <c r="AK7" s="590"/>
      <c r="AL7" s="590"/>
      <c r="AM7" s="590"/>
      <c r="AN7" s="590"/>
      <c r="AO7" s="590"/>
    </row>
    <row r="8" spans="1:41" ht="42.75" customHeight="1">
      <c r="A8" s="306"/>
      <c r="B8" s="307"/>
      <c r="C8" s="593"/>
      <c r="D8" s="307"/>
      <c r="E8" s="307"/>
      <c r="F8" s="307"/>
      <c r="G8" s="662" t="s">
        <v>392</v>
      </c>
      <c r="H8" s="663"/>
      <c r="I8" s="663"/>
      <c r="J8" s="663"/>
      <c r="K8" s="663"/>
      <c r="L8" s="663"/>
      <c r="M8" s="663"/>
      <c r="N8" s="663"/>
      <c r="O8" s="663"/>
      <c r="P8" s="663"/>
      <c r="Q8" s="663"/>
      <c r="R8" s="663"/>
      <c r="S8" s="662" t="s">
        <v>393</v>
      </c>
      <c r="T8" s="663"/>
      <c r="U8" s="663"/>
      <c r="V8" s="663"/>
      <c r="W8" s="663"/>
      <c r="X8" s="663"/>
      <c r="Y8" s="663"/>
      <c r="Z8" s="663"/>
      <c r="AA8" s="663"/>
      <c r="AB8" s="663"/>
      <c r="AC8" s="663"/>
      <c r="AD8" s="663"/>
      <c r="AE8" s="663"/>
      <c r="AF8" s="663"/>
      <c r="AG8" s="663"/>
      <c r="AH8" s="663"/>
      <c r="AI8" s="663"/>
      <c r="AJ8" s="620"/>
      <c r="AK8" s="306"/>
      <c r="AL8" s="306"/>
      <c r="AM8" s="306"/>
      <c r="AN8" s="306"/>
      <c r="AO8" s="306"/>
    </row>
    <row r="9" spans="1:42" s="314" customFormat="1" ht="186" customHeight="1">
      <c r="A9" s="457" t="s">
        <v>33</v>
      </c>
      <c r="B9" s="458" t="s">
        <v>35</v>
      </c>
      <c r="C9" s="459" t="s">
        <v>36</v>
      </c>
      <c r="D9" s="460" t="s">
        <v>34</v>
      </c>
      <c r="E9" s="460" t="s">
        <v>37</v>
      </c>
      <c r="F9" s="457" t="s">
        <v>38</v>
      </c>
      <c r="G9" s="609" t="s">
        <v>246</v>
      </c>
      <c r="H9" s="616" t="s">
        <v>249</v>
      </c>
      <c r="I9" s="609" t="s">
        <v>250</v>
      </c>
      <c r="J9" s="609" t="s">
        <v>251</v>
      </c>
      <c r="K9" s="609" t="s">
        <v>252</v>
      </c>
      <c r="L9" s="609" t="s">
        <v>253</v>
      </c>
      <c r="M9" s="617" t="s">
        <v>332</v>
      </c>
      <c r="N9" s="616" t="s">
        <v>331</v>
      </c>
      <c r="O9" s="616" t="s">
        <v>249</v>
      </c>
      <c r="P9" s="616" t="s">
        <v>330</v>
      </c>
      <c r="Q9" s="616" t="s">
        <v>329</v>
      </c>
      <c r="R9" s="616" t="s">
        <v>328</v>
      </c>
      <c r="S9" s="603" t="s">
        <v>351</v>
      </c>
      <c r="T9" s="603" t="s">
        <v>356</v>
      </c>
      <c r="U9" s="603" t="s">
        <v>355</v>
      </c>
      <c r="V9" s="604" t="s">
        <v>350</v>
      </c>
      <c r="W9" s="603" t="s">
        <v>352</v>
      </c>
      <c r="X9" s="603" t="s">
        <v>353</v>
      </c>
      <c r="Y9" s="603" t="s">
        <v>354</v>
      </c>
      <c r="Z9" s="618" t="s">
        <v>366</v>
      </c>
      <c r="AA9" s="621" t="s">
        <v>397</v>
      </c>
      <c r="AB9" s="606" t="s">
        <v>369</v>
      </c>
      <c r="AC9" s="606" t="s">
        <v>370</v>
      </c>
      <c r="AD9" s="607" t="s">
        <v>371</v>
      </c>
      <c r="AE9" s="606" t="s">
        <v>372</v>
      </c>
      <c r="AF9" s="606" t="s">
        <v>373</v>
      </c>
      <c r="AG9" s="606" t="s">
        <v>374</v>
      </c>
      <c r="AH9" s="606" t="s">
        <v>379</v>
      </c>
      <c r="AI9" s="606" t="s">
        <v>380</v>
      </c>
      <c r="AJ9" s="622" t="s">
        <v>398</v>
      </c>
      <c r="AK9" s="497" t="s">
        <v>390</v>
      </c>
      <c r="AL9" s="466" t="s">
        <v>391</v>
      </c>
      <c r="AM9" s="313" t="s">
        <v>334</v>
      </c>
      <c r="AN9" s="313" t="s">
        <v>335</v>
      </c>
      <c r="AO9" s="313" t="s">
        <v>336</v>
      </c>
      <c r="AP9" s="465" t="s">
        <v>394</v>
      </c>
    </row>
    <row r="10" spans="1:42" s="314" customFormat="1" ht="18.75" customHeight="1">
      <c r="A10" s="671" t="s">
        <v>39</v>
      </c>
      <c r="B10" s="672"/>
      <c r="C10" s="672"/>
      <c r="D10" s="672"/>
      <c r="E10" s="672"/>
      <c r="F10" s="673"/>
      <c r="G10" s="467">
        <f>'HK1'!I2</f>
        <v>5</v>
      </c>
      <c r="H10" s="467">
        <f>'HK1'!L2</f>
        <v>3</v>
      </c>
      <c r="I10" s="467">
        <f>'HK1'!O2</f>
        <v>4</v>
      </c>
      <c r="J10" s="467">
        <f>'HK1'!R2</f>
        <v>4</v>
      </c>
      <c r="K10" s="468">
        <f>'HK1'!U2</f>
        <v>4</v>
      </c>
      <c r="L10" s="467">
        <f>'HK1'!X2</f>
        <v>0</v>
      </c>
      <c r="M10" s="467">
        <f>'HK2'!I2</f>
        <v>5</v>
      </c>
      <c r="N10" s="467">
        <f>'HK2'!L2</f>
        <v>4</v>
      </c>
      <c r="O10" s="467">
        <f>'HK2'!O2</f>
        <v>5</v>
      </c>
      <c r="P10" s="467">
        <f>'HK2'!R2</f>
        <v>5</v>
      </c>
      <c r="Q10" s="467">
        <f>'HK2'!U2</f>
        <v>3</v>
      </c>
      <c r="R10" s="467">
        <f>'HK2'!X2</f>
        <v>0</v>
      </c>
      <c r="S10" s="467">
        <f>'HK3'!I2</f>
        <v>4</v>
      </c>
      <c r="T10" s="467">
        <f>'HK3'!L2</f>
        <v>3</v>
      </c>
      <c r="U10" s="467">
        <f>'HK3'!O2</f>
        <v>5</v>
      </c>
      <c r="V10" s="467">
        <f>'HK3'!R2</f>
        <v>3</v>
      </c>
      <c r="W10" s="467">
        <f>'HK3'!U2</f>
        <v>3</v>
      </c>
      <c r="X10" s="467">
        <f>'HK3'!X2</f>
        <v>3</v>
      </c>
      <c r="Y10" s="467">
        <f>'HK3'!AA2</f>
        <v>0</v>
      </c>
      <c r="Z10" s="467">
        <f>'HK4'!I2</f>
        <v>4</v>
      </c>
      <c r="AA10" s="467"/>
      <c r="AB10" s="467">
        <f>'HK4'!L2</f>
        <v>3</v>
      </c>
      <c r="AC10" s="467">
        <f>'HK4'!O2</f>
        <v>3</v>
      </c>
      <c r="AD10" s="467">
        <f>'HK4'!R2</f>
        <v>4</v>
      </c>
      <c r="AE10" s="467">
        <f>'HK4'!U2</f>
        <v>4</v>
      </c>
      <c r="AF10" s="467">
        <f>'HK4'!X2</f>
        <v>3</v>
      </c>
      <c r="AG10" s="467">
        <f>'HK4'!AA2</f>
        <v>3</v>
      </c>
      <c r="AH10" s="521">
        <f>'HK4'!AD2</f>
        <v>1</v>
      </c>
      <c r="AI10" s="521">
        <f>'HK4'!AG2</f>
        <v>0</v>
      </c>
      <c r="AJ10" s="521"/>
      <c r="AK10" s="469">
        <f>SUM(S10:AI10)</f>
        <v>46</v>
      </c>
      <c r="AL10" s="470"/>
      <c r="AM10" s="390"/>
      <c r="AN10" s="390"/>
      <c r="AO10" s="390"/>
      <c r="AP10" s="469">
        <f>SUM(G10:AI10)</f>
        <v>88</v>
      </c>
    </row>
    <row r="11" spans="1:42" s="318" customFormat="1" ht="23.25" customHeight="1" hidden="1">
      <c r="A11" s="471">
        <v>1</v>
      </c>
      <c r="B11" s="472" t="s">
        <v>76</v>
      </c>
      <c r="C11" s="619" t="s">
        <v>40</v>
      </c>
      <c r="D11" s="436" t="s">
        <v>256</v>
      </c>
      <c r="E11" s="471"/>
      <c r="F11" s="474" t="s">
        <v>2</v>
      </c>
      <c r="G11" s="522">
        <f>'HK1'!I3</f>
        <v>8</v>
      </c>
      <c r="H11" s="522">
        <f>'HK1'!L3</f>
        <v>6</v>
      </c>
      <c r="I11" s="522">
        <f>'HK1'!O3</f>
        <v>7</v>
      </c>
      <c r="J11" s="522">
        <f>'HK1'!R3</f>
        <v>9</v>
      </c>
      <c r="K11" s="523">
        <f>'HK1'!U3</f>
        <v>5</v>
      </c>
      <c r="L11" s="522">
        <f>'HK1'!X3</f>
        <v>7</v>
      </c>
      <c r="M11" s="522">
        <f>'HK2'!I3</f>
        <v>9</v>
      </c>
      <c r="N11" s="522">
        <f>'HK2'!L3</f>
        <v>9</v>
      </c>
      <c r="O11" s="522">
        <f>'HK2'!O3</f>
        <v>6</v>
      </c>
      <c r="P11" s="522">
        <f>'HK2'!R3</f>
        <v>5</v>
      </c>
      <c r="Q11" s="522">
        <f>'HK2'!U3</f>
        <v>8</v>
      </c>
      <c r="R11" s="522">
        <f>'HK2'!X3</f>
        <v>5</v>
      </c>
      <c r="S11" s="522">
        <f>'HK3'!I3</f>
        <v>8</v>
      </c>
      <c r="T11" s="522">
        <f>'HK3'!L3</f>
        <v>6</v>
      </c>
      <c r="U11" s="522">
        <f>'HK3'!O3</f>
        <v>6</v>
      </c>
      <c r="V11" s="522">
        <f>'HK3'!R3</f>
        <v>7</v>
      </c>
      <c r="W11" s="522">
        <f>'HK3'!U3</f>
        <v>7</v>
      </c>
      <c r="X11" s="522">
        <f>'HK3'!X3</f>
        <v>5</v>
      </c>
      <c r="Y11" s="522">
        <f>'HK3'!AA3</f>
        <v>7</v>
      </c>
      <c r="Z11" s="522">
        <f>'HK4'!I3</f>
        <v>7</v>
      </c>
      <c r="AA11" s="608">
        <f>ROUND(SUMPRODUCT(S11:Z11,$S$10:$Z$10)/SUMIF($S11:$Z11,"&lt;&gt;M",$S$10:$Z$10),2)</f>
        <v>6.6</v>
      </c>
      <c r="AB11" s="522">
        <f>'HK4'!L3</f>
        <v>7</v>
      </c>
      <c r="AC11" s="522">
        <f>'HK4'!O3</f>
        <v>6</v>
      </c>
      <c r="AD11" s="522">
        <f>'HK4'!R3</f>
        <v>4</v>
      </c>
      <c r="AE11" s="522">
        <f>'HK4'!U3</f>
        <v>5</v>
      </c>
      <c r="AF11" s="522">
        <f>'HK4'!X3</f>
        <v>5</v>
      </c>
      <c r="AG11" s="522">
        <f>'HK4'!AA3</f>
        <v>8</v>
      </c>
      <c r="AH11" s="524">
        <f>'HK4'!AD3</f>
        <v>0</v>
      </c>
      <c r="AI11" s="524">
        <f>'HK4'!AG3</f>
        <v>8</v>
      </c>
      <c r="AJ11" s="608">
        <f>ROUND(SUMPRODUCT(AB11:AI11,$AB$10:$AI$10)/SUMIF($AB11:$AI11,"&lt;&gt;M",$AB$10:$AI$10),2)</f>
        <v>5.43</v>
      </c>
      <c r="AK11" s="608">
        <f aca="true" t="shared" si="0" ref="AK11:AK42">ROUND(SUMPRODUCT(S11:AI11,$S$10:$AI$10)/SUMIF($S11:$AI11,"&lt;&gt;M",$S$10:$AI$10),2)</f>
        <v>6.07</v>
      </c>
      <c r="AL11" s="500" t="str">
        <f aca="true" t="shared" si="1" ref="AL11:AL42">IF(AK11&gt;=9,"Xuất Sắc",IF(AK11&gt;=8,"Giỏi",IF(AK11&gt;=7,"Khá",IF(AK11&gt;=6,"TB.Khá",IF(AK11&gt;=5,"Trung Bình",IF(AK11&gt;=4,"Yếu","Kém"))))))</f>
        <v>TB.Khá</v>
      </c>
      <c r="AM11" s="261">
        <f aca="true" t="shared" si="2" ref="AM11:AM42">COUNTIF(G11:AI11,"&lt;5")</f>
        <v>2</v>
      </c>
      <c r="AN11" s="261">
        <f aca="true" t="shared" si="3" ref="AN11:AN42">SUMIF(G11:AI11,"&lt;5",$G$10:$AI$10)</f>
        <v>5</v>
      </c>
      <c r="AO11" s="279" t="str">
        <f aca="true" t="shared" si="4" ref="AO11:AO42">IF(AND(AK11&gt;=5,AN11&lt;=25),"Học tiếp",IF(OR(AK11&lt;3.5,AP11&lt;4),"Thôi học","Ngừng học"))</f>
        <v>Học tiếp</v>
      </c>
      <c r="AP11" s="388">
        <f aca="true" t="shared" si="5" ref="AP11:AP42">ROUND(SUMPRODUCT(G11:AI11,$G$10:$AI$10)/SUMIF($G11:$AI11,"&lt;&gt;M",$G$10:$AI$10),2)</f>
        <v>6.6</v>
      </c>
    </row>
    <row r="12" spans="1:42" s="318" customFormat="1" ht="23.25" customHeight="1" hidden="1">
      <c r="A12" s="246">
        <v>2</v>
      </c>
      <c r="B12" s="247" t="s">
        <v>77</v>
      </c>
      <c r="C12" s="595" t="s">
        <v>40</v>
      </c>
      <c r="D12" s="53" t="s">
        <v>257</v>
      </c>
      <c r="E12" s="246" t="s">
        <v>78</v>
      </c>
      <c r="F12" s="319" t="s">
        <v>79</v>
      </c>
      <c r="G12" s="522">
        <f>'HK1'!I4</f>
        <v>7</v>
      </c>
      <c r="H12" s="522">
        <f>'HK1'!L4</f>
        <v>6</v>
      </c>
      <c r="I12" s="522">
        <f>'HK1'!O4</f>
        <v>7</v>
      </c>
      <c r="J12" s="522">
        <f>'HK1'!R4</f>
        <v>6</v>
      </c>
      <c r="K12" s="523">
        <f>'HK1'!U4</f>
        <v>6</v>
      </c>
      <c r="L12" s="522">
        <f>'HK1'!X4</f>
        <v>8</v>
      </c>
      <c r="M12" s="522">
        <f>'HK2'!I4</f>
        <v>10</v>
      </c>
      <c r="N12" s="522">
        <f>'HK2'!L4</f>
        <v>5</v>
      </c>
      <c r="O12" s="522">
        <f>'HK2'!O4</f>
        <v>6</v>
      </c>
      <c r="P12" s="522">
        <f>'HK2'!R4</f>
        <v>5</v>
      </c>
      <c r="Q12" s="522">
        <f>'HK2'!U4</f>
        <v>6</v>
      </c>
      <c r="R12" s="522">
        <f>'HK2'!X4</f>
        <v>7</v>
      </c>
      <c r="S12" s="522">
        <f>'HK3'!I4</f>
        <v>8</v>
      </c>
      <c r="T12" s="522">
        <f>'HK3'!L4</f>
        <v>7</v>
      </c>
      <c r="U12" s="522">
        <f>'HK3'!O4</f>
        <v>7</v>
      </c>
      <c r="V12" s="522">
        <f>'HK3'!R4</f>
        <v>5</v>
      </c>
      <c r="W12" s="522">
        <f>'HK3'!U4</f>
        <v>8</v>
      </c>
      <c r="X12" s="522">
        <f>'HK3'!X4</f>
        <v>5</v>
      </c>
      <c r="Y12" s="522">
        <f>'HK3'!AA4</f>
        <v>5</v>
      </c>
      <c r="Z12" s="522">
        <f>'HK4'!I4</f>
        <v>7</v>
      </c>
      <c r="AA12" s="608">
        <f aca="true" t="shared" si="6" ref="AA12:AA70">ROUND(SUMPRODUCT(S12:Z12,$S$10:$Z$10)/SUMIF($S12:$Z12,"&lt;&gt;M",$S$10:$Z$10),2)</f>
        <v>6.8</v>
      </c>
      <c r="AB12" s="522">
        <f>'HK4'!L4</f>
        <v>6</v>
      </c>
      <c r="AC12" s="522">
        <f>'HK4'!O4</f>
        <v>7</v>
      </c>
      <c r="AD12" s="522">
        <f>'HK4'!R4</f>
        <v>3</v>
      </c>
      <c r="AE12" s="522">
        <f>'HK4'!U4</f>
        <v>8</v>
      </c>
      <c r="AF12" s="522">
        <f>'HK4'!X4</f>
        <v>5</v>
      </c>
      <c r="AG12" s="522">
        <f>'HK4'!AA4</f>
        <v>7</v>
      </c>
      <c r="AH12" s="524">
        <f>'HK4'!AD4</f>
        <v>0</v>
      </c>
      <c r="AI12" s="524">
        <f>'HK4'!AG4</f>
        <v>7</v>
      </c>
      <c r="AJ12" s="608">
        <f aca="true" t="shared" si="7" ref="AJ12:AJ70">ROUND(SUMPRODUCT(AB12:AI12,$AB$10:$AI$10)/SUMIF($AB12:$AI12,"&lt;&gt;M",$AB$10:$AI$10),2)</f>
        <v>5.67</v>
      </c>
      <c r="AK12" s="608">
        <f t="shared" si="0"/>
        <v>6.28</v>
      </c>
      <c r="AL12" s="500" t="str">
        <f t="shared" si="1"/>
        <v>TB.Khá</v>
      </c>
      <c r="AM12" s="261">
        <f t="shared" si="2"/>
        <v>2</v>
      </c>
      <c r="AN12" s="261">
        <f t="shared" si="3"/>
        <v>5</v>
      </c>
      <c r="AO12" s="279" t="str">
        <f t="shared" si="4"/>
        <v>Học tiếp</v>
      </c>
      <c r="AP12" s="388">
        <f t="shared" si="5"/>
        <v>6.38</v>
      </c>
    </row>
    <row r="13" spans="1:42" s="318" customFormat="1" ht="23.25" customHeight="1" hidden="1">
      <c r="A13" s="246">
        <v>3</v>
      </c>
      <c r="B13" s="247" t="s">
        <v>80</v>
      </c>
      <c r="C13" s="595" t="s">
        <v>81</v>
      </c>
      <c r="D13" s="53" t="s">
        <v>258</v>
      </c>
      <c r="E13" s="246" t="s">
        <v>57</v>
      </c>
      <c r="F13" s="319" t="s">
        <v>82</v>
      </c>
      <c r="G13" s="522">
        <f>'HK1'!I5</f>
        <v>7</v>
      </c>
      <c r="H13" s="522">
        <f>'HK1'!L5</f>
        <v>5</v>
      </c>
      <c r="I13" s="522">
        <f>'HK1'!O5</f>
        <v>5</v>
      </c>
      <c r="J13" s="522">
        <f>'HK1'!R5</f>
        <v>5</v>
      </c>
      <c r="K13" s="523">
        <f>'HK1'!U5</f>
        <v>5</v>
      </c>
      <c r="L13" s="522">
        <f>'HK1'!X5</f>
        <v>8</v>
      </c>
      <c r="M13" s="522">
        <f>'HK2'!I5</f>
        <v>10</v>
      </c>
      <c r="N13" s="522">
        <f>'HK2'!L5</f>
        <v>6</v>
      </c>
      <c r="O13" s="522">
        <f>'HK2'!O5</f>
        <v>7</v>
      </c>
      <c r="P13" s="522">
        <f>'HK2'!R5</f>
        <v>5</v>
      </c>
      <c r="Q13" s="522">
        <f>'HK2'!U5</f>
        <v>5</v>
      </c>
      <c r="R13" s="522">
        <f>'HK2'!X5</f>
        <v>8</v>
      </c>
      <c r="S13" s="522">
        <f>'HK3'!I5</f>
        <v>8</v>
      </c>
      <c r="T13" s="522">
        <f>'HK3'!L5</f>
        <v>8</v>
      </c>
      <c r="U13" s="522">
        <f>'HK3'!O5</f>
        <v>6</v>
      </c>
      <c r="V13" s="522">
        <f>'HK3'!R5</f>
        <v>0</v>
      </c>
      <c r="W13" s="522">
        <f>'HK3'!U5</f>
        <v>7</v>
      </c>
      <c r="X13" s="522">
        <f>'HK3'!X5</f>
        <v>6</v>
      </c>
      <c r="Y13" s="522">
        <f>'HK3'!AA5</f>
        <v>6</v>
      </c>
      <c r="Z13" s="522">
        <f>'HK4'!I5</f>
        <v>7</v>
      </c>
      <c r="AA13" s="608">
        <f t="shared" si="6"/>
        <v>6.12</v>
      </c>
      <c r="AB13" s="522">
        <f>'HK4'!L5</f>
        <v>5</v>
      </c>
      <c r="AC13" s="522">
        <f>'HK4'!O5</f>
        <v>6</v>
      </c>
      <c r="AD13" s="522">
        <f>'HK4'!R5</f>
        <v>3</v>
      </c>
      <c r="AE13" s="522">
        <f>'HK4'!U5</f>
        <v>6</v>
      </c>
      <c r="AF13" s="522">
        <f>'HK4'!X5</f>
        <v>5</v>
      </c>
      <c r="AG13" s="522">
        <f>'HK4'!AA5</f>
        <v>4</v>
      </c>
      <c r="AH13" s="524">
        <f>'HK4'!AD5</f>
        <v>0</v>
      </c>
      <c r="AI13" s="524">
        <f>'HK4'!AG5</f>
        <v>6</v>
      </c>
      <c r="AJ13" s="608">
        <f t="shared" si="7"/>
        <v>4.57</v>
      </c>
      <c r="AK13" s="608">
        <f t="shared" si="0"/>
        <v>5.41</v>
      </c>
      <c r="AL13" s="500" t="str">
        <f t="shared" si="1"/>
        <v>Trung Bình</v>
      </c>
      <c r="AM13" s="261">
        <f t="shared" si="2"/>
        <v>4</v>
      </c>
      <c r="AN13" s="261">
        <f t="shared" si="3"/>
        <v>11</v>
      </c>
      <c r="AO13" s="279" t="str">
        <f t="shared" si="4"/>
        <v>Học tiếp</v>
      </c>
      <c r="AP13" s="388">
        <f t="shared" si="5"/>
        <v>5.77</v>
      </c>
    </row>
    <row r="14" spans="1:42" s="318" customFormat="1" ht="23.25" customHeight="1" hidden="1">
      <c r="A14" s="471">
        <v>4</v>
      </c>
      <c r="B14" s="247" t="s">
        <v>83</v>
      </c>
      <c r="C14" s="595" t="s">
        <v>81</v>
      </c>
      <c r="D14" s="53" t="s">
        <v>259</v>
      </c>
      <c r="E14" s="246" t="s">
        <v>55</v>
      </c>
      <c r="F14" s="319" t="s">
        <v>25</v>
      </c>
      <c r="G14" s="522">
        <f>'HK1'!I6</f>
        <v>9</v>
      </c>
      <c r="H14" s="522">
        <f>'HK1'!L6</f>
        <v>5</v>
      </c>
      <c r="I14" s="522">
        <f>'HK1'!O6</f>
        <v>6</v>
      </c>
      <c r="J14" s="522">
        <f>'HK1'!R6</f>
        <v>9</v>
      </c>
      <c r="K14" s="523">
        <f>'HK1'!U6</f>
        <v>6</v>
      </c>
      <c r="L14" s="522">
        <f>'HK1'!X6</f>
        <v>6</v>
      </c>
      <c r="M14" s="522">
        <f>'HK2'!I6</f>
        <v>8</v>
      </c>
      <c r="N14" s="522">
        <f>'HK2'!L6</f>
        <v>5</v>
      </c>
      <c r="O14" s="522">
        <f>'HK2'!O6</f>
        <v>6</v>
      </c>
      <c r="P14" s="522">
        <f>'HK2'!R6</f>
        <v>6</v>
      </c>
      <c r="Q14" s="522">
        <f>'HK2'!U6</f>
        <v>6</v>
      </c>
      <c r="R14" s="522">
        <f>'HK2'!X6</f>
        <v>5</v>
      </c>
      <c r="S14" s="522">
        <f>'HK3'!I6</f>
        <v>10</v>
      </c>
      <c r="T14" s="522">
        <f>'HK3'!L6</f>
        <v>8</v>
      </c>
      <c r="U14" s="522">
        <f>'HK3'!O6</f>
        <v>6</v>
      </c>
      <c r="V14" s="522">
        <f>'HK3'!R6</f>
        <v>7</v>
      </c>
      <c r="W14" s="522">
        <f>'HK3'!U6</f>
        <v>7</v>
      </c>
      <c r="X14" s="522">
        <f>'HK3'!X6</f>
        <v>6</v>
      </c>
      <c r="Y14" s="522">
        <f>'HK3'!AA6</f>
        <v>3</v>
      </c>
      <c r="Z14" s="522">
        <f>'HK4'!I6</f>
        <v>5</v>
      </c>
      <c r="AA14" s="608">
        <f t="shared" si="6"/>
        <v>6.96</v>
      </c>
      <c r="AB14" s="522">
        <f>'HK4'!L6</f>
        <v>5</v>
      </c>
      <c r="AC14" s="522">
        <f>'HK4'!O6</f>
        <v>5</v>
      </c>
      <c r="AD14" s="522">
        <f>'HK4'!R6</f>
        <v>3</v>
      </c>
      <c r="AE14" s="522">
        <f>'HK4'!U6</f>
        <v>6</v>
      </c>
      <c r="AF14" s="522">
        <f>'HK4'!X6</f>
        <v>6</v>
      </c>
      <c r="AG14" s="522">
        <f>'HK4'!AA6</f>
        <v>6</v>
      </c>
      <c r="AH14" s="524">
        <f>'HK4'!AD6</f>
        <v>0</v>
      </c>
      <c r="AI14" s="524">
        <f>'HK4'!AG6</f>
        <v>7</v>
      </c>
      <c r="AJ14" s="608">
        <f t="shared" si="7"/>
        <v>4.86</v>
      </c>
      <c r="AK14" s="608">
        <f t="shared" si="0"/>
        <v>6</v>
      </c>
      <c r="AL14" s="500" t="str">
        <f t="shared" si="1"/>
        <v>TB.Khá</v>
      </c>
      <c r="AM14" s="261">
        <f t="shared" si="2"/>
        <v>3</v>
      </c>
      <c r="AN14" s="261">
        <f t="shared" si="3"/>
        <v>5</v>
      </c>
      <c r="AO14" s="279" t="str">
        <f t="shared" si="4"/>
        <v>Học tiếp</v>
      </c>
      <c r="AP14" s="388">
        <f t="shared" si="5"/>
        <v>6.34</v>
      </c>
    </row>
    <row r="15" spans="1:42" s="318" customFormat="1" ht="23.25" customHeight="1" hidden="1">
      <c r="A15" s="246">
        <v>5</v>
      </c>
      <c r="B15" s="247" t="s">
        <v>84</v>
      </c>
      <c r="C15" s="595" t="s">
        <v>44</v>
      </c>
      <c r="D15" s="53" t="s">
        <v>260</v>
      </c>
      <c r="E15" s="246" t="s">
        <v>85</v>
      </c>
      <c r="F15" s="319" t="s">
        <v>86</v>
      </c>
      <c r="G15" s="522">
        <f>'HK1'!I7</f>
        <v>8</v>
      </c>
      <c r="H15" s="522">
        <f>'HK1'!L7</f>
        <v>6</v>
      </c>
      <c r="I15" s="522">
        <f>'HK1'!O7</f>
        <v>7</v>
      </c>
      <c r="J15" s="522">
        <f>'HK1'!R7</f>
        <v>10</v>
      </c>
      <c r="K15" s="523">
        <f>'HK1'!U7</f>
        <v>5</v>
      </c>
      <c r="L15" s="522">
        <f>'HK1'!X7</f>
        <v>8</v>
      </c>
      <c r="M15" s="522">
        <f>'HK2'!I7</f>
        <v>9</v>
      </c>
      <c r="N15" s="522">
        <f>'HK2'!L7</f>
        <v>5</v>
      </c>
      <c r="O15" s="522">
        <f>'HK2'!O7</f>
        <v>5</v>
      </c>
      <c r="P15" s="522">
        <f>'HK2'!R7</f>
        <v>6</v>
      </c>
      <c r="Q15" s="522">
        <f>'HK2'!U7</f>
        <v>7</v>
      </c>
      <c r="R15" s="522">
        <f>'HK2'!X7</f>
        <v>6</v>
      </c>
      <c r="S15" s="522">
        <f>'HK3'!I7</f>
        <v>8</v>
      </c>
      <c r="T15" s="522">
        <f>'HK3'!L7</f>
        <v>8</v>
      </c>
      <c r="U15" s="522">
        <f>'HK3'!O7</f>
        <v>6</v>
      </c>
      <c r="V15" s="522">
        <f>'HK3'!R7</f>
        <v>6</v>
      </c>
      <c r="W15" s="522">
        <f>'HK3'!U7</f>
        <v>7</v>
      </c>
      <c r="X15" s="522">
        <f>'HK3'!X7</f>
        <v>7</v>
      </c>
      <c r="Y15" s="522">
        <f>'HK3'!AA7</f>
        <v>6</v>
      </c>
      <c r="Z15" s="522">
        <f>'HK4'!I7</f>
        <v>6</v>
      </c>
      <c r="AA15" s="608">
        <f t="shared" si="6"/>
        <v>6.8</v>
      </c>
      <c r="AB15" s="522">
        <f>'HK4'!L7</f>
        <v>8</v>
      </c>
      <c r="AC15" s="522">
        <f>'HK4'!O7</f>
        <v>6</v>
      </c>
      <c r="AD15" s="522">
        <f>'HK4'!R7</f>
        <v>7</v>
      </c>
      <c r="AE15" s="522">
        <f>'HK4'!U7</f>
        <v>6</v>
      </c>
      <c r="AF15" s="522">
        <f>'HK4'!X7</f>
        <v>5</v>
      </c>
      <c r="AG15" s="522">
        <f>'HK4'!AA7</f>
        <v>3</v>
      </c>
      <c r="AH15" s="524">
        <f>'HK4'!AD7</f>
        <v>0</v>
      </c>
      <c r="AI15" s="524">
        <f>'HK4'!AG7</f>
        <v>6</v>
      </c>
      <c r="AJ15" s="608">
        <f t="shared" si="7"/>
        <v>5.62</v>
      </c>
      <c r="AK15" s="608">
        <f t="shared" si="0"/>
        <v>6.26</v>
      </c>
      <c r="AL15" s="500" t="str">
        <f t="shared" si="1"/>
        <v>TB.Khá</v>
      </c>
      <c r="AM15" s="261">
        <f t="shared" si="2"/>
        <v>2</v>
      </c>
      <c r="AN15" s="261">
        <f t="shared" si="3"/>
        <v>4</v>
      </c>
      <c r="AO15" s="279" t="str">
        <f t="shared" si="4"/>
        <v>Học tiếp</v>
      </c>
      <c r="AP15" s="388">
        <f t="shared" si="5"/>
        <v>6.53</v>
      </c>
    </row>
    <row r="16" spans="1:42" s="318" customFormat="1" ht="23.25" customHeight="1" hidden="1">
      <c r="A16" s="246">
        <v>6</v>
      </c>
      <c r="B16" s="247" t="s">
        <v>87</v>
      </c>
      <c r="C16" s="595" t="s">
        <v>88</v>
      </c>
      <c r="D16" s="53" t="s">
        <v>261</v>
      </c>
      <c r="E16" s="246" t="s">
        <v>61</v>
      </c>
      <c r="F16" s="319" t="s">
        <v>89</v>
      </c>
      <c r="G16" s="522">
        <f>'HK1'!I8</f>
        <v>9</v>
      </c>
      <c r="H16" s="522">
        <f>'HK1'!L8</f>
        <v>6</v>
      </c>
      <c r="I16" s="522">
        <f>'HK1'!O8</f>
        <v>5</v>
      </c>
      <c r="J16" s="522">
        <f>'HK1'!R8</f>
        <v>4</v>
      </c>
      <c r="K16" s="523">
        <f>'HK1'!U8</f>
        <v>5</v>
      </c>
      <c r="L16" s="522">
        <f>'HK1'!X8</f>
        <v>8</v>
      </c>
      <c r="M16" s="522">
        <f>'HK2'!I8</f>
        <v>9</v>
      </c>
      <c r="N16" s="522">
        <f>'HK2'!L8</f>
        <v>5</v>
      </c>
      <c r="O16" s="522">
        <f>'HK2'!O8</f>
        <v>7</v>
      </c>
      <c r="P16" s="522">
        <f>'HK2'!R8</f>
        <v>7</v>
      </c>
      <c r="Q16" s="522">
        <f>'HK2'!U8</f>
        <v>7</v>
      </c>
      <c r="R16" s="522">
        <f>'HK2'!X8</f>
        <v>8</v>
      </c>
      <c r="S16" s="522">
        <f>'HK3'!I8</f>
        <v>9</v>
      </c>
      <c r="T16" s="522">
        <f>'HK3'!L8</f>
        <v>6</v>
      </c>
      <c r="U16" s="522">
        <f>'HK3'!O8</f>
        <v>6</v>
      </c>
      <c r="V16" s="522">
        <f>'HK3'!R8</f>
        <v>7</v>
      </c>
      <c r="W16" s="522">
        <f>'HK3'!U8</f>
        <v>6</v>
      </c>
      <c r="X16" s="522">
        <f>'HK3'!X8</f>
        <v>5</v>
      </c>
      <c r="Y16" s="522">
        <f>'HK3'!AA8</f>
        <v>7</v>
      </c>
      <c r="Z16" s="522">
        <f>'HK4'!I8</f>
        <v>5</v>
      </c>
      <c r="AA16" s="608">
        <f t="shared" si="6"/>
        <v>6.32</v>
      </c>
      <c r="AB16" s="522">
        <f>'HK4'!L8</f>
        <v>5</v>
      </c>
      <c r="AC16" s="522">
        <f>'HK4'!O8</f>
        <v>8</v>
      </c>
      <c r="AD16" s="522">
        <f>'HK4'!R8</f>
        <v>5</v>
      </c>
      <c r="AE16" s="522">
        <f>'HK4'!U8</f>
        <v>8</v>
      </c>
      <c r="AF16" s="522">
        <f>'HK4'!X8</f>
        <v>7</v>
      </c>
      <c r="AG16" s="522">
        <f>'HK4'!AA8</f>
        <v>8</v>
      </c>
      <c r="AH16" s="524">
        <f>'HK4'!AD8</f>
        <v>0</v>
      </c>
      <c r="AI16" s="524">
        <f>'HK4'!AG8</f>
        <v>8</v>
      </c>
      <c r="AJ16" s="608">
        <f t="shared" si="7"/>
        <v>6.48</v>
      </c>
      <c r="AK16" s="608">
        <f t="shared" si="0"/>
        <v>6.39</v>
      </c>
      <c r="AL16" s="500" t="str">
        <f t="shared" si="1"/>
        <v>TB.Khá</v>
      </c>
      <c r="AM16" s="261">
        <f t="shared" si="2"/>
        <v>2</v>
      </c>
      <c r="AN16" s="261">
        <f t="shared" si="3"/>
        <v>5</v>
      </c>
      <c r="AO16" s="279" t="str">
        <f t="shared" si="4"/>
        <v>Học tiếp</v>
      </c>
      <c r="AP16" s="388">
        <f t="shared" si="5"/>
        <v>6.47</v>
      </c>
    </row>
    <row r="17" spans="1:42" s="318" customFormat="1" ht="23.25" customHeight="1" hidden="1">
      <c r="A17" s="471">
        <v>7</v>
      </c>
      <c r="B17" s="247" t="s">
        <v>93</v>
      </c>
      <c r="C17" s="595" t="s">
        <v>94</v>
      </c>
      <c r="D17" s="53" t="s">
        <v>263</v>
      </c>
      <c r="E17" s="246" t="s">
        <v>95</v>
      </c>
      <c r="F17" s="319" t="s">
        <v>3</v>
      </c>
      <c r="G17" s="522">
        <f>'HK1'!I9</f>
        <v>7</v>
      </c>
      <c r="H17" s="522">
        <f>'HK1'!L9</f>
        <v>5</v>
      </c>
      <c r="I17" s="522">
        <f>'HK1'!O9</f>
        <v>8</v>
      </c>
      <c r="J17" s="522">
        <f>'HK1'!R9</f>
        <v>10</v>
      </c>
      <c r="K17" s="523">
        <f>'HK1'!U9</f>
        <v>5</v>
      </c>
      <c r="L17" s="522">
        <f>'HK1'!X9</f>
        <v>8</v>
      </c>
      <c r="M17" s="522">
        <f>'HK2'!I9</f>
        <v>7</v>
      </c>
      <c r="N17" s="522">
        <f>'HK2'!L9</f>
        <v>5</v>
      </c>
      <c r="O17" s="522">
        <f>'HK2'!O9</f>
        <v>6</v>
      </c>
      <c r="P17" s="522">
        <f>'HK2'!R9</f>
        <v>5</v>
      </c>
      <c r="Q17" s="522">
        <f>'HK2'!U9</f>
        <v>7</v>
      </c>
      <c r="R17" s="522">
        <f>'HK2'!X9</f>
        <v>8</v>
      </c>
      <c r="S17" s="522">
        <f>'HK3'!I9</f>
        <v>8</v>
      </c>
      <c r="T17" s="522">
        <f>'HK3'!L9</f>
        <v>8</v>
      </c>
      <c r="U17" s="522">
        <f>'HK3'!O9</f>
        <v>7</v>
      </c>
      <c r="V17" s="522">
        <f>'HK3'!R9</f>
        <v>8</v>
      </c>
      <c r="W17" s="522">
        <f>'HK3'!U9</f>
        <v>7</v>
      </c>
      <c r="X17" s="522">
        <f>'HK3'!X9</f>
        <v>8</v>
      </c>
      <c r="Y17" s="522">
        <f>'HK3'!AA9</f>
        <v>5</v>
      </c>
      <c r="Z17" s="522">
        <f>'HK4'!I9</f>
        <v>7</v>
      </c>
      <c r="AA17" s="608">
        <f t="shared" si="6"/>
        <v>7.52</v>
      </c>
      <c r="AB17" s="522">
        <f>'HK4'!L9</f>
        <v>5</v>
      </c>
      <c r="AC17" s="522">
        <f>'HK4'!O9</f>
        <v>8</v>
      </c>
      <c r="AD17" s="522">
        <f>'HK4'!R9</f>
        <v>9</v>
      </c>
      <c r="AE17" s="522">
        <f>'HK4'!U9</f>
        <v>9</v>
      </c>
      <c r="AF17" s="522">
        <f>'HK4'!X9</f>
        <v>7</v>
      </c>
      <c r="AG17" s="522">
        <f>'HK4'!AA9</f>
        <v>7</v>
      </c>
      <c r="AH17" s="524">
        <f>'HK4'!AD9</f>
        <v>0</v>
      </c>
      <c r="AI17" s="524">
        <f>'HK4'!AG9</f>
        <v>6</v>
      </c>
      <c r="AJ17" s="608">
        <f t="shared" si="7"/>
        <v>7.29</v>
      </c>
      <c r="AK17" s="608">
        <f t="shared" si="0"/>
        <v>7.41</v>
      </c>
      <c r="AL17" s="500" t="str">
        <f t="shared" si="1"/>
        <v>Khá</v>
      </c>
      <c r="AM17" s="261">
        <f t="shared" si="2"/>
        <v>1</v>
      </c>
      <c r="AN17" s="261">
        <f t="shared" si="3"/>
        <v>1</v>
      </c>
      <c r="AO17" s="279" t="str">
        <f t="shared" si="4"/>
        <v>Học tiếp</v>
      </c>
      <c r="AP17" s="388">
        <f t="shared" si="5"/>
        <v>6.98</v>
      </c>
    </row>
    <row r="18" spans="1:42" s="318" customFormat="1" ht="23.25" customHeight="1" hidden="1">
      <c r="A18" s="246">
        <v>8</v>
      </c>
      <c r="B18" s="247" t="s">
        <v>96</v>
      </c>
      <c r="C18" s="595" t="s">
        <v>97</v>
      </c>
      <c r="D18" s="53" t="s">
        <v>264</v>
      </c>
      <c r="E18" s="246" t="s">
        <v>98</v>
      </c>
      <c r="F18" s="319" t="s">
        <v>99</v>
      </c>
      <c r="G18" s="522">
        <f>'HK1'!I10</f>
        <v>8</v>
      </c>
      <c r="H18" s="522">
        <f>'HK1'!L10</f>
        <v>6</v>
      </c>
      <c r="I18" s="522">
        <f>'HK1'!O10</f>
        <v>6</v>
      </c>
      <c r="J18" s="522">
        <f>'HK1'!R10</f>
        <v>10</v>
      </c>
      <c r="K18" s="523">
        <f>'HK1'!U10</f>
        <v>5</v>
      </c>
      <c r="L18" s="522">
        <f>'HK1'!X10</f>
        <v>8</v>
      </c>
      <c r="M18" s="522">
        <f>'HK2'!I10</f>
        <v>8</v>
      </c>
      <c r="N18" s="522">
        <f>'HK2'!L10</f>
        <v>6</v>
      </c>
      <c r="O18" s="522">
        <f>'HK2'!O10</f>
        <v>7</v>
      </c>
      <c r="P18" s="522">
        <f>'HK2'!R10</f>
        <v>5</v>
      </c>
      <c r="Q18" s="522">
        <f>'HK2'!U10</f>
        <v>5</v>
      </c>
      <c r="R18" s="522">
        <f>'HK2'!X10</f>
        <v>9</v>
      </c>
      <c r="S18" s="522">
        <f>'HK3'!I10</f>
        <v>8</v>
      </c>
      <c r="T18" s="522">
        <f>'HK3'!L10</f>
        <v>7</v>
      </c>
      <c r="U18" s="522">
        <f>'HK3'!O10</f>
        <v>5</v>
      </c>
      <c r="V18" s="522">
        <f>'HK3'!R10</f>
        <v>6</v>
      </c>
      <c r="W18" s="522">
        <f>'HK3'!U10</f>
        <v>5</v>
      </c>
      <c r="X18" s="522">
        <f>'HK3'!X10</f>
        <v>7</v>
      </c>
      <c r="Y18" s="522">
        <f>'HK3'!AA10</f>
        <v>7</v>
      </c>
      <c r="Z18" s="522">
        <f>'HK4'!I10</f>
        <v>7</v>
      </c>
      <c r="AA18" s="608">
        <f t="shared" si="6"/>
        <v>6.4</v>
      </c>
      <c r="AB18" s="522">
        <f>'HK4'!L10</f>
        <v>7</v>
      </c>
      <c r="AC18" s="522">
        <f>'HK4'!O10</f>
        <v>6</v>
      </c>
      <c r="AD18" s="522">
        <f>'HK4'!R10</f>
        <v>2</v>
      </c>
      <c r="AE18" s="522">
        <f>'HK4'!U10</f>
        <v>6</v>
      </c>
      <c r="AF18" s="522">
        <f>'HK4'!X10</f>
        <v>6</v>
      </c>
      <c r="AG18" s="522">
        <f>'HK4'!AA10</f>
        <v>6</v>
      </c>
      <c r="AH18" s="524">
        <f>'HK4'!AD10</f>
        <v>0</v>
      </c>
      <c r="AI18" s="524">
        <f>'HK4'!AG10</f>
        <v>6</v>
      </c>
      <c r="AJ18" s="608">
        <f t="shared" si="7"/>
        <v>5.1</v>
      </c>
      <c r="AK18" s="608">
        <f t="shared" si="0"/>
        <v>5.8</v>
      </c>
      <c r="AL18" s="500" t="str">
        <f t="shared" si="1"/>
        <v>Trung Bình</v>
      </c>
      <c r="AM18" s="261">
        <f t="shared" si="2"/>
        <v>2</v>
      </c>
      <c r="AN18" s="261">
        <f t="shared" si="3"/>
        <v>5</v>
      </c>
      <c r="AO18" s="279" t="str">
        <f t="shared" si="4"/>
        <v>Học tiếp</v>
      </c>
      <c r="AP18" s="388">
        <f t="shared" si="5"/>
        <v>6.23</v>
      </c>
    </row>
    <row r="19" spans="1:42" s="318" customFormat="1" ht="23.25" customHeight="1" hidden="1">
      <c r="A19" s="246">
        <v>9</v>
      </c>
      <c r="B19" s="505" t="s">
        <v>83</v>
      </c>
      <c r="C19" s="596" t="s">
        <v>100</v>
      </c>
      <c r="D19" s="98" t="s">
        <v>265</v>
      </c>
      <c r="E19" s="246" t="s">
        <v>101</v>
      </c>
      <c r="F19" s="319" t="s">
        <v>86</v>
      </c>
      <c r="G19" s="522">
        <f>'HK1'!I11</f>
        <v>10</v>
      </c>
      <c r="H19" s="522">
        <f>'HK1'!L11</f>
        <v>5</v>
      </c>
      <c r="I19" s="522">
        <f>'HK1'!O11</f>
        <v>5</v>
      </c>
      <c r="J19" s="522">
        <f>'HK1'!R11</f>
        <v>3</v>
      </c>
      <c r="K19" s="523">
        <f>'HK1'!U11</f>
        <v>6</v>
      </c>
      <c r="L19" s="522">
        <f>'HK1'!X11</f>
        <v>5</v>
      </c>
      <c r="M19" s="522">
        <f>'HK2'!I11</f>
        <v>9</v>
      </c>
      <c r="N19" s="522">
        <f>'HK2'!L11</f>
        <v>4</v>
      </c>
      <c r="O19" s="522">
        <f>'HK2'!O11</f>
        <v>7</v>
      </c>
      <c r="P19" s="522">
        <f>'HK2'!R11</f>
        <v>5</v>
      </c>
      <c r="Q19" s="522">
        <f>'HK2'!U11</f>
        <v>8</v>
      </c>
      <c r="R19" s="522">
        <f>'HK2'!X11</f>
        <v>5</v>
      </c>
      <c r="S19" s="522">
        <f>'HK3'!I11</f>
        <v>0</v>
      </c>
      <c r="T19" s="522">
        <f>'HK3'!L11</f>
        <v>2</v>
      </c>
      <c r="U19" s="522">
        <f>'HK3'!O11</f>
        <v>2</v>
      </c>
      <c r="V19" s="522">
        <f>'HK3'!R11</f>
        <v>0</v>
      </c>
      <c r="W19" s="522">
        <f>'HK3'!U11</f>
        <v>1</v>
      </c>
      <c r="X19" s="522">
        <f>'HK3'!X11</f>
        <v>2</v>
      </c>
      <c r="Y19" s="522">
        <f>'HK3'!AA11</f>
        <v>0</v>
      </c>
      <c r="Z19" s="522">
        <f>'HK4'!I11</f>
        <v>0</v>
      </c>
      <c r="AA19" s="608">
        <f t="shared" si="6"/>
        <v>1</v>
      </c>
      <c r="AB19" s="522">
        <f>'HK4'!L11</f>
        <v>0</v>
      </c>
      <c r="AC19" s="522">
        <f>'HK4'!O11</f>
        <v>0</v>
      </c>
      <c r="AD19" s="522">
        <f>'HK4'!R11</f>
        <v>0</v>
      </c>
      <c r="AE19" s="522">
        <f>'HK4'!U11</f>
        <v>0</v>
      </c>
      <c r="AF19" s="522">
        <f>'HK4'!X11</f>
        <v>0</v>
      </c>
      <c r="AG19" s="522">
        <f>'HK4'!AA11</f>
        <v>0</v>
      </c>
      <c r="AH19" s="524">
        <f>'HK4'!AD11</f>
        <v>0</v>
      </c>
      <c r="AI19" s="524">
        <f>'HK4'!AG11</f>
        <v>0</v>
      </c>
      <c r="AJ19" s="608">
        <f t="shared" si="7"/>
        <v>0</v>
      </c>
      <c r="AK19" s="608">
        <f t="shared" si="0"/>
        <v>0.54</v>
      </c>
      <c r="AL19" s="500" t="str">
        <f t="shared" si="1"/>
        <v>Kém</v>
      </c>
      <c r="AM19" s="261">
        <f t="shared" si="2"/>
        <v>19</v>
      </c>
      <c r="AN19" s="261">
        <f t="shared" si="3"/>
        <v>54</v>
      </c>
      <c r="AO19" s="591" t="str">
        <f t="shared" si="4"/>
        <v>Thôi học</v>
      </c>
      <c r="AP19" s="388">
        <f t="shared" si="5"/>
        <v>3.31</v>
      </c>
    </row>
    <row r="20" spans="1:42" s="318" customFormat="1" ht="23.25" customHeight="1" hidden="1">
      <c r="A20" s="471">
        <v>10</v>
      </c>
      <c r="B20" s="247" t="s">
        <v>102</v>
      </c>
      <c r="C20" s="595" t="s">
        <v>100</v>
      </c>
      <c r="D20" s="53" t="s">
        <v>266</v>
      </c>
      <c r="E20" s="246" t="s">
        <v>103</v>
      </c>
      <c r="F20" s="319" t="s">
        <v>53</v>
      </c>
      <c r="G20" s="522">
        <f>'HK1'!I12</f>
        <v>8</v>
      </c>
      <c r="H20" s="522">
        <f>'HK1'!L12</f>
        <v>5</v>
      </c>
      <c r="I20" s="522">
        <f>'HK1'!O12</f>
        <v>5</v>
      </c>
      <c r="J20" s="522">
        <f>'HK1'!R12</f>
        <v>6</v>
      </c>
      <c r="K20" s="523">
        <f>'HK1'!U12</f>
        <v>6</v>
      </c>
      <c r="L20" s="522">
        <f>'HK1'!X12</f>
        <v>8</v>
      </c>
      <c r="M20" s="522">
        <f>'HK2'!I12</f>
        <v>8</v>
      </c>
      <c r="N20" s="522">
        <f>'HK2'!L12</f>
        <v>5</v>
      </c>
      <c r="O20" s="522">
        <f>'HK2'!O12</f>
        <v>6</v>
      </c>
      <c r="P20" s="522">
        <f>'HK2'!R12</f>
        <v>6</v>
      </c>
      <c r="Q20" s="522">
        <f>'HK2'!U12</f>
        <v>5</v>
      </c>
      <c r="R20" s="522">
        <f>'HK2'!X12</f>
        <v>7</v>
      </c>
      <c r="S20" s="522">
        <f>'HK3'!I12</f>
        <v>9</v>
      </c>
      <c r="T20" s="522">
        <f>'HK3'!L12</f>
        <v>7</v>
      </c>
      <c r="U20" s="522">
        <f>'HK3'!O12</f>
        <v>5</v>
      </c>
      <c r="V20" s="522">
        <f>'HK3'!R12</f>
        <v>7</v>
      </c>
      <c r="W20" s="522">
        <f>'HK3'!U12</f>
        <v>7</v>
      </c>
      <c r="X20" s="522">
        <f>'HK3'!X12</f>
        <v>5</v>
      </c>
      <c r="Y20" s="522">
        <f>'HK3'!AA12</f>
        <v>5</v>
      </c>
      <c r="Z20" s="522">
        <f>'HK4'!I12</f>
        <v>6</v>
      </c>
      <c r="AA20" s="608">
        <f t="shared" si="6"/>
        <v>6.52</v>
      </c>
      <c r="AB20" s="522">
        <f>'HK4'!L12</f>
        <v>5</v>
      </c>
      <c r="AC20" s="522">
        <f>'HK4'!O12</f>
        <v>6</v>
      </c>
      <c r="AD20" s="522">
        <f>'HK4'!R12</f>
        <v>1</v>
      </c>
      <c r="AE20" s="522">
        <f>'HK4'!U12</f>
        <v>6</v>
      </c>
      <c r="AF20" s="522">
        <f>'HK4'!X12</f>
        <v>3</v>
      </c>
      <c r="AG20" s="522">
        <f>'HK4'!AA12</f>
        <v>5</v>
      </c>
      <c r="AH20" s="524">
        <f>'HK4'!AD12</f>
        <v>0</v>
      </c>
      <c r="AI20" s="524">
        <f>'HK4'!AG12</f>
        <v>7</v>
      </c>
      <c r="AJ20" s="608">
        <f t="shared" si="7"/>
        <v>4.05</v>
      </c>
      <c r="AK20" s="608">
        <f t="shared" si="0"/>
        <v>5.39</v>
      </c>
      <c r="AL20" s="500" t="str">
        <f t="shared" si="1"/>
        <v>Trung Bình</v>
      </c>
      <c r="AM20" s="261">
        <f t="shared" si="2"/>
        <v>3</v>
      </c>
      <c r="AN20" s="261">
        <f t="shared" si="3"/>
        <v>8</v>
      </c>
      <c r="AO20" s="279" t="str">
        <f t="shared" si="4"/>
        <v>Học tiếp</v>
      </c>
      <c r="AP20" s="388">
        <f t="shared" si="5"/>
        <v>5.75</v>
      </c>
    </row>
    <row r="21" spans="1:42" s="318" customFormat="1" ht="23.25" customHeight="1" hidden="1">
      <c r="A21" s="246">
        <v>11</v>
      </c>
      <c r="B21" s="247" t="s">
        <v>104</v>
      </c>
      <c r="C21" s="595" t="s">
        <v>105</v>
      </c>
      <c r="D21" s="53" t="s">
        <v>267</v>
      </c>
      <c r="E21" s="246" t="s">
        <v>106</v>
      </c>
      <c r="F21" s="319" t="s">
        <v>41</v>
      </c>
      <c r="G21" s="522">
        <f>'HK1'!I13</f>
        <v>9</v>
      </c>
      <c r="H21" s="522">
        <f>'HK1'!L13</f>
        <v>6</v>
      </c>
      <c r="I21" s="522">
        <f>'HK1'!O13</f>
        <v>6</v>
      </c>
      <c r="J21" s="522">
        <f>'HK1'!R13</f>
        <v>9</v>
      </c>
      <c r="K21" s="523">
        <f>'HK1'!U13</f>
        <v>8</v>
      </c>
      <c r="L21" s="522">
        <f>'HK1'!X13</f>
        <v>7</v>
      </c>
      <c r="M21" s="522">
        <f>'HK2'!I13</f>
        <v>6</v>
      </c>
      <c r="N21" s="522">
        <f>'HK2'!L13</f>
        <v>5</v>
      </c>
      <c r="O21" s="522">
        <f>'HK2'!O13</f>
        <v>6</v>
      </c>
      <c r="P21" s="522">
        <f>'HK2'!R13</f>
        <v>6</v>
      </c>
      <c r="Q21" s="522">
        <f>'HK2'!U13</f>
        <v>8</v>
      </c>
      <c r="R21" s="522">
        <f>'HK2'!X13</f>
        <v>6</v>
      </c>
      <c r="S21" s="522">
        <f>'HK3'!I13</f>
        <v>8</v>
      </c>
      <c r="T21" s="522">
        <f>'HK3'!L13</f>
        <v>8</v>
      </c>
      <c r="U21" s="522">
        <f>'HK3'!O13</f>
        <v>6</v>
      </c>
      <c r="V21" s="522">
        <f>'HK3'!R13</f>
        <v>7</v>
      </c>
      <c r="W21" s="522">
        <f>'HK3'!U13</f>
        <v>6</v>
      </c>
      <c r="X21" s="522">
        <f>'HK3'!X13</f>
        <v>6</v>
      </c>
      <c r="Y21" s="522">
        <f>'HK3'!AA13</f>
        <v>3</v>
      </c>
      <c r="Z21" s="522">
        <f>'HK4'!I13</f>
        <v>6</v>
      </c>
      <c r="AA21" s="608">
        <f t="shared" si="6"/>
        <v>6.68</v>
      </c>
      <c r="AB21" s="522">
        <f>'HK4'!L13</f>
        <v>7</v>
      </c>
      <c r="AC21" s="522">
        <f>'HK4'!O13</f>
        <v>8</v>
      </c>
      <c r="AD21" s="522">
        <f>'HK4'!R13</f>
        <v>4</v>
      </c>
      <c r="AE21" s="522">
        <f>'HK4'!U13</f>
        <v>7</v>
      </c>
      <c r="AF21" s="522">
        <f>'HK4'!X13</f>
        <v>5</v>
      </c>
      <c r="AG21" s="522">
        <f>'HK4'!AA13</f>
        <v>7</v>
      </c>
      <c r="AH21" s="524">
        <f>'HK4'!AD13</f>
        <v>0</v>
      </c>
      <c r="AI21" s="524">
        <f>'HK4'!AG13</f>
        <v>6</v>
      </c>
      <c r="AJ21" s="608">
        <f t="shared" si="7"/>
        <v>5.95</v>
      </c>
      <c r="AK21" s="608">
        <f t="shared" si="0"/>
        <v>6.35</v>
      </c>
      <c r="AL21" s="500" t="str">
        <f t="shared" si="1"/>
        <v>TB.Khá</v>
      </c>
      <c r="AM21" s="261">
        <f t="shared" si="2"/>
        <v>3</v>
      </c>
      <c r="AN21" s="261">
        <f t="shared" si="3"/>
        <v>5</v>
      </c>
      <c r="AO21" s="279" t="str">
        <f t="shared" si="4"/>
        <v>Học tiếp</v>
      </c>
      <c r="AP21" s="388">
        <f t="shared" si="5"/>
        <v>6.6</v>
      </c>
    </row>
    <row r="22" spans="1:42" s="318" customFormat="1" ht="23.25" customHeight="1" hidden="1">
      <c r="A22" s="246">
        <v>12</v>
      </c>
      <c r="B22" s="247" t="s">
        <v>107</v>
      </c>
      <c r="C22" s="595" t="s">
        <v>46</v>
      </c>
      <c r="D22" s="53" t="s">
        <v>268</v>
      </c>
      <c r="E22" s="246" t="s">
        <v>108</v>
      </c>
      <c r="F22" s="319" t="s">
        <v>21</v>
      </c>
      <c r="G22" s="522">
        <f>'HK1'!I14</f>
        <v>5</v>
      </c>
      <c r="H22" s="522">
        <f>'HK1'!L14</f>
        <v>7</v>
      </c>
      <c r="I22" s="522">
        <f>'HK1'!O14</f>
        <v>6</v>
      </c>
      <c r="J22" s="522">
        <f>'HK1'!R14</f>
        <v>6</v>
      </c>
      <c r="K22" s="523">
        <f>'HK1'!U14</f>
        <v>5</v>
      </c>
      <c r="L22" s="522">
        <f>'HK1'!X14</f>
        <v>6</v>
      </c>
      <c r="M22" s="522">
        <f>'HK2'!I14</f>
        <v>5</v>
      </c>
      <c r="N22" s="522">
        <f>'HK2'!L14</f>
        <v>5</v>
      </c>
      <c r="O22" s="522">
        <f>'HK2'!O14</f>
        <v>6</v>
      </c>
      <c r="P22" s="522">
        <f>'HK2'!R14</f>
        <v>5</v>
      </c>
      <c r="Q22" s="522">
        <f>'HK2'!U14</f>
        <v>8</v>
      </c>
      <c r="R22" s="522">
        <f>'HK2'!X14</f>
        <v>7</v>
      </c>
      <c r="S22" s="522">
        <f>'HK3'!I14</f>
        <v>9</v>
      </c>
      <c r="T22" s="522">
        <f>'HK3'!L14</f>
        <v>7</v>
      </c>
      <c r="U22" s="522">
        <f>'HK3'!O14</f>
        <v>5</v>
      </c>
      <c r="V22" s="522">
        <f>'HK3'!R14</f>
        <v>7</v>
      </c>
      <c r="W22" s="522">
        <f>'HK3'!U14</f>
        <v>8</v>
      </c>
      <c r="X22" s="522">
        <f>'HK3'!X14</f>
        <v>6</v>
      </c>
      <c r="Y22" s="522">
        <f>'HK3'!AA14</f>
        <v>3</v>
      </c>
      <c r="Z22" s="522">
        <f>'HK4'!I14</f>
        <v>7</v>
      </c>
      <c r="AA22" s="608">
        <f t="shared" si="6"/>
        <v>6.92</v>
      </c>
      <c r="AB22" s="522">
        <f>'HK4'!L14</f>
        <v>6</v>
      </c>
      <c r="AC22" s="522">
        <f>'HK4'!O14</f>
        <v>7</v>
      </c>
      <c r="AD22" s="522">
        <f>'HK4'!R14</f>
        <v>7</v>
      </c>
      <c r="AE22" s="522">
        <f>'HK4'!U14</f>
        <v>7</v>
      </c>
      <c r="AF22" s="522">
        <f>'HK4'!X14</f>
        <v>6</v>
      </c>
      <c r="AG22" s="522">
        <f>'HK4'!AA14</f>
        <v>8</v>
      </c>
      <c r="AH22" s="524">
        <f>'HK4'!AD14</f>
        <v>10</v>
      </c>
      <c r="AI22" s="524">
        <f>'HK4'!AG14</f>
        <v>8</v>
      </c>
      <c r="AJ22" s="608">
        <f t="shared" si="7"/>
        <v>7</v>
      </c>
      <c r="AK22" s="608">
        <f t="shared" si="0"/>
        <v>6.96</v>
      </c>
      <c r="AL22" s="500" t="str">
        <f t="shared" si="1"/>
        <v>TB.Khá</v>
      </c>
      <c r="AM22" s="261">
        <f t="shared" si="2"/>
        <v>1</v>
      </c>
      <c r="AN22" s="261">
        <f t="shared" si="3"/>
        <v>0</v>
      </c>
      <c r="AO22" s="279" t="str">
        <f t="shared" si="4"/>
        <v>Học tiếp</v>
      </c>
      <c r="AP22" s="388">
        <f t="shared" si="5"/>
        <v>6.34</v>
      </c>
    </row>
    <row r="23" spans="1:42" s="318" customFormat="1" ht="23.25" customHeight="1" hidden="1">
      <c r="A23" s="471">
        <v>13</v>
      </c>
      <c r="B23" s="247" t="s">
        <v>47</v>
      </c>
      <c r="C23" s="595" t="s">
        <v>46</v>
      </c>
      <c r="D23" s="53" t="s">
        <v>269</v>
      </c>
      <c r="E23" s="246" t="s">
        <v>109</v>
      </c>
      <c r="F23" s="319" t="s">
        <v>58</v>
      </c>
      <c r="G23" s="522">
        <f>'HK1'!I15</f>
        <v>5</v>
      </c>
      <c r="H23" s="522">
        <f>'HK1'!L15</f>
        <v>6</v>
      </c>
      <c r="I23" s="522">
        <f>'HK1'!O15</f>
        <v>5</v>
      </c>
      <c r="J23" s="522">
        <f>'HK1'!R15</f>
        <v>6</v>
      </c>
      <c r="K23" s="523">
        <f>'HK1'!U15</f>
        <v>5</v>
      </c>
      <c r="L23" s="522">
        <f>'HK1'!X15</f>
        <v>6</v>
      </c>
      <c r="M23" s="522">
        <f>'HK2'!I15</f>
        <v>5</v>
      </c>
      <c r="N23" s="522">
        <f>'HK2'!L15</f>
        <v>5</v>
      </c>
      <c r="O23" s="522">
        <f>'HK2'!O15</f>
        <v>6</v>
      </c>
      <c r="P23" s="522">
        <f>'HK2'!R15</f>
        <v>5</v>
      </c>
      <c r="Q23" s="522">
        <f>'HK2'!U15</f>
        <v>6</v>
      </c>
      <c r="R23" s="522">
        <f>'HK2'!X15</f>
        <v>9</v>
      </c>
      <c r="S23" s="522">
        <f>'HK3'!I15</f>
        <v>6</v>
      </c>
      <c r="T23" s="522">
        <f>'HK3'!L15</f>
        <v>6</v>
      </c>
      <c r="U23" s="522">
        <f>'HK3'!O15</f>
        <v>6</v>
      </c>
      <c r="V23" s="522">
        <f>'HK3'!R15</f>
        <v>7</v>
      </c>
      <c r="W23" s="522">
        <f>'HK3'!U15</f>
        <v>5</v>
      </c>
      <c r="X23" s="522">
        <f>'HK3'!X15</f>
        <v>5</v>
      </c>
      <c r="Y23" s="522">
        <f>'HK3'!AA15</f>
        <v>8</v>
      </c>
      <c r="Z23" s="522">
        <f>'HK4'!I15</f>
        <v>6</v>
      </c>
      <c r="AA23" s="608">
        <f t="shared" si="6"/>
        <v>5.88</v>
      </c>
      <c r="AB23" s="522">
        <f>'HK4'!L15</f>
        <v>5</v>
      </c>
      <c r="AC23" s="522">
        <f>'HK4'!O15</f>
        <v>8</v>
      </c>
      <c r="AD23" s="522">
        <f>'HK4'!R15</f>
        <v>3</v>
      </c>
      <c r="AE23" s="522">
        <f>'HK4'!U15</f>
        <v>4</v>
      </c>
      <c r="AF23" s="522">
        <f>'HK4'!X15</f>
        <v>5</v>
      </c>
      <c r="AG23" s="522">
        <f>'HK4'!AA15</f>
        <v>6</v>
      </c>
      <c r="AH23" s="524">
        <f>'HK4'!AD15</f>
        <v>0</v>
      </c>
      <c r="AI23" s="524">
        <f>'HK4'!AG15</f>
        <v>8</v>
      </c>
      <c r="AJ23" s="608">
        <f t="shared" si="7"/>
        <v>4.76</v>
      </c>
      <c r="AK23" s="608">
        <f t="shared" si="0"/>
        <v>5.37</v>
      </c>
      <c r="AL23" s="500" t="str">
        <f t="shared" si="1"/>
        <v>Trung Bình</v>
      </c>
      <c r="AM23" s="261">
        <f t="shared" si="2"/>
        <v>3</v>
      </c>
      <c r="AN23" s="261">
        <f t="shared" si="3"/>
        <v>9</v>
      </c>
      <c r="AO23" s="279" t="str">
        <f t="shared" si="4"/>
        <v>Học tiếp</v>
      </c>
      <c r="AP23" s="388">
        <f t="shared" si="5"/>
        <v>5.36</v>
      </c>
    </row>
    <row r="24" spans="1:42" s="318" customFormat="1" ht="23.25" customHeight="1" hidden="1">
      <c r="A24" s="246">
        <v>14</v>
      </c>
      <c r="B24" s="247" t="s">
        <v>110</v>
      </c>
      <c r="C24" s="595" t="s">
        <v>111</v>
      </c>
      <c r="D24" s="53" t="s">
        <v>270</v>
      </c>
      <c r="E24" s="246" t="s">
        <v>112</v>
      </c>
      <c r="F24" s="319" t="s">
        <v>2</v>
      </c>
      <c r="G24" s="522">
        <f>'HK1'!I16</f>
        <v>8</v>
      </c>
      <c r="H24" s="522">
        <f>'HK1'!L16</f>
        <v>5</v>
      </c>
      <c r="I24" s="522">
        <f>'HK1'!O16</f>
        <v>5</v>
      </c>
      <c r="J24" s="522">
        <f>'HK1'!R16</f>
        <v>5</v>
      </c>
      <c r="K24" s="523">
        <f>'HK1'!U16</f>
        <v>6</v>
      </c>
      <c r="L24" s="522">
        <f>'HK1'!X16</f>
        <v>8</v>
      </c>
      <c r="M24" s="522">
        <f>'HK2'!I16</f>
        <v>9</v>
      </c>
      <c r="N24" s="522">
        <f>'HK2'!L16</f>
        <v>5</v>
      </c>
      <c r="O24" s="522">
        <f>'HK2'!O16</f>
        <v>6</v>
      </c>
      <c r="P24" s="522">
        <f>'HK2'!R16</f>
        <v>0</v>
      </c>
      <c r="Q24" s="522">
        <f>'HK2'!U16</f>
        <v>5</v>
      </c>
      <c r="R24" s="522">
        <f>'HK2'!X16</f>
        <v>5</v>
      </c>
      <c r="S24" s="522">
        <f>'HK3'!I16</f>
        <v>9</v>
      </c>
      <c r="T24" s="522">
        <f>'HK3'!L16</f>
        <v>7</v>
      </c>
      <c r="U24" s="522">
        <f>'HK3'!O16</f>
        <v>6</v>
      </c>
      <c r="V24" s="522">
        <f>'HK3'!R16</f>
        <v>7</v>
      </c>
      <c r="W24" s="522">
        <f>'HK3'!U16</f>
        <v>7</v>
      </c>
      <c r="X24" s="522">
        <f>'HK3'!X16</f>
        <v>5</v>
      </c>
      <c r="Y24" s="522">
        <f>'HK3'!AA16</f>
        <v>7</v>
      </c>
      <c r="Z24" s="522">
        <f>'HK4'!I16</f>
        <v>5</v>
      </c>
      <c r="AA24" s="608">
        <f t="shared" si="6"/>
        <v>6.56</v>
      </c>
      <c r="AB24" s="522">
        <f>'HK4'!L16</f>
        <v>5</v>
      </c>
      <c r="AC24" s="522">
        <f>'HK4'!O16</f>
        <v>6</v>
      </c>
      <c r="AD24" s="522">
        <f>'HK4'!R16</f>
        <v>1</v>
      </c>
      <c r="AE24" s="522">
        <f>'HK4'!U16</f>
        <v>2</v>
      </c>
      <c r="AF24" s="522">
        <f>'HK4'!X16</f>
        <v>2</v>
      </c>
      <c r="AG24" s="522">
        <f>'HK4'!AA16</f>
        <v>4</v>
      </c>
      <c r="AH24" s="524">
        <f>'HK4'!AD16</f>
        <v>0</v>
      </c>
      <c r="AI24" s="524">
        <f>'HK4'!AG16</f>
        <v>6</v>
      </c>
      <c r="AJ24" s="608">
        <f t="shared" si="7"/>
        <v>3</v>
      </c>
      <c r="AK24" s="608">
        <f t="shared" si="0"/>
        <v>4.93</v>
      </c>
      <c r="AL24" s="500" t="str">
        <f t="shared" si="1"/>
        <v>Yếu</v>
      </c>
      <c r="AM24" s="261">
        <f t="shared" si="2"/>
        <v>6</v>
      </c>
      <c r="AN24" s="261">
        <f t="shared" si="3"/>
        <v>20</v>
      </c>
      <c r="AO24" s="591" t="str">
        <f t="shared" si="4"/>
        <v>Ngừng học</v>
      </c>
      <c r="AP24" s="388">
        <f t="shared" si="5"/>
        <v>5.18</v>
      </c>
    </row>
    <row r="25" spans="1:42" s="318" customFormat="1" ht="23.25" customHeight="1" hidden="1">
      <c r="A25" s="246">
        <v>15</v>
      </c>
      <c r="B25" s="247" t="s">
        <v>104</v>
      </c>
      <c r="C25" s="595" t="s">
        <v>111</v>
      </c>
      <c r="D25" s="53" t="s">
        <v>272</v>
      </c>
      <c r="E25" s="246" t="s">
        <v>114</v>
      </c>
      <c r="F25" s="319" t="s">
        <v>67</v>
      </c>
      <c r="G25" s="522">
        <f>'HK1'!I17</f>
        <v>8</v>
      </c>
      <c r="H25" s="522">
        <f>'HK1'!L17</f>
        <v>5</v>
      </c>
      <c r="I25" s="522">
        <f>'HK1'!O17</f>
        <v>8</v>
      </c>
      <c r="J25" s="522">
        <f>'HK1'!R17</f>
        <v>9</v>
      </c>
      <c r="K25" s="523">
        <f>'HK1'!U17</f>
        <v>6</v>
      </c>
      <c r="L25" s="522">
        <f>'HK1'!X17</f>
        <v>8</v>
      </c>
      <c r="M25" s="522">
        <f>'HK2'!I17</f>
        <v>7</v>
      </c>
      <c r="N25" s="522">
        <f>'HK2'!L17</f>
        <v>7</v>
      </c>
      <c r="O25" s="522">
        <f>'HK2'!O17</f>
        <v>5</v>
      </c>
      <c r="P25" s="522">
        <f>'HK2'!R17</f>
        <v>5</v>
      </c>
      <c r="Q25" s="522">
        <f>'HK2'!U17</f>
        <v>7</v>
      </c>
      <c r="R25" s="522">
        <f>'HK2'!X17</f>
        <v>5</v>
      </c>
      <c r="S25" s="522">
        <f>'HK3'!I17</f>
        <v>9</v>
      </c>
      <c r="T25" s="522">
        <f>'HK3'!L17</f>
        <v>7</v>
      </c>
      <c r="U25" s="522">
        <f>'HK3'!O17</f>
        <v>6</v>
      </c>
      <c r="V25" s="522">
        <f>'HK3'!R17</f>
        <v>5</v>
      </c>
      <c r="W25" s="522">
        <f>'HK3'!U17</f>
        <v>7</v>
      </c>
      <c r="X25" s="522">
        <f>'HK3'!X17</f>
        <v>5</v>
      </c>
      <c r="Y25" s="522">
        <f>'HK3'!AA17</f>
        <v>1</v>
      </c>
      <c r="Z25" s="522">
        <f>'HK4'!I17</f>
        <v>6</v>
      </c>
      <c r="AA25" s="608">
        <f t="shared" si="6"/>
        <v>6.48</v>
      </c>
      <c r="AB25" s="522">
        <f>'HK4'!L17</f>
        <v>6</v>
      </c>
      <c r="AC25" s="522">
        <f>'HK4'!O17</f>
        <v>6</v>
      </c>
      <c r="AD25" s="522">
        <f>'HK4'!R17</f>
        <v>2</v>
      </c>
      <c r="AE25" s="522">
        <f>'HK4'!U17</f>
        <v>3</v>
      </c>
      <c r="AF25" s="522">
        <f>'HK4'!X17</f>
        <v>6</v>
      </c>
      <c r="AG25" s="522">
        <f>'HK4'!AA17</f>
        <v>4</v>
      </c>
      <c r="AH25" s="524">
        <f>'HK4'!AD17</f>
        <v>0</v>
      </c>
      <c r="AI25" s="524">
        <f>'HK4'!AG17</f>
        <v>8</v>
      </c>
      <c r="AJ25" s="608">
        <f t="shared" si="7"/>
        <v>4.1</v>
      </c>
      <c r="AK25" s="608">
        <f t="shared" si="0"/>
        <v>5.39</v>
      </c>
      <c r="AL25" s="500" t="str">
        <f t="shared" si="1"/>
        <v>Trung Bình</v>
      </c>
      <c r="AM25" s="261">
        <f t="shared" si="2"/>
        <v>5</v>
      </c>
      <c r="AN25" s="261">
        <f t="shared" si="3"/>
        <v>12</v>
      </c>
      <c r="AO25" s="279" t="str">
        <f t="shared" si="4"/>
        <v>Học tiếp</v>
      </c>
      <c r="AP25" s="388">
        <f t="shared" si="5"/>
        <v>6.01</v>
      </c>
    </row>
    <row r="26" spans="1:42" s="318" customFormat="1" ht="23.25" customHeight="1" hidden="1">
      <c r="A26" s="471">
        <v>16</v>
      </c>
      <c r="B26" s="247" t="s">
        <v>115</v>
      </c>
      <c r="C26" s="595" t="s">
        <v>116</v>
      </c>
      <c r="D26" s="53" t="s">
        <v>273</v>
      </c>
      <c r="E26" s="246" t="s">
        <v>117</v>
      </c>
      <c r="F26" s="319" t="s">
        <v>5</v>
      </c>
      <c r="G26" s="522">
        <f>'HK1'!I18</f>
        <v>6</v>
      </c>
      <c r="H26" s="522">
        <f>'HK1'!L18</f>
        <v>6</v>
      </c>
      <c r="I26" s="522">
        <f>'HK1'!O18</f>
        <v>5</v>
      </c>
      <c r="J26" s="522">
        <f>'HK1'!R18</f>
        <v>9</v>
      </c>
      <c r="K26" s="523">
        <f>'HK1'!U18</f>
        <v>5</v>
      </c>
      <c r="L26" s="522">
        <f>'HK1'!X18</f>
        <v>6</v>
      </c>
      <c r="M26" s="522">
        <f>'HK2'!I18</f>
        <v>6</v>
      </c>
      <c r="N26" s="522">
        <f>'HK2'!L18</f>
        <v>5</v>
      </c>
      <c r="O26" s="522">
        <f>'HK2'!O18</f>
        <v>6</v>
      </c>
      <c r="P26" s="522">
        <f>'HK2'!R18</f>
        <v>5</v>
      </c>
      <c r="Q26" s="522">
        <f>'HK2'!U18</f>
        <v>6</v>
      </c>
      <c r="R26" s="522">
        <f>'HK2'!X18</f>
        <v>7</v>
      </c>
      <c r="S26" s="522">
        <f>'HK3'!I18</f>
        <v>9</v>
      </c>
      <c r="T26" s="522">
        <f>'HK3'!L18</f>
        <v>7</v>
      </c>
      <c r="U26" s="522">
        <f>'HK3'!O18</f>
        <v>6</v>
      </c>
      <c r="V26" s="522">
        <f>'HK3'!R18</f>
        <v>7</v>
      </c>
      <c r="W26" s="522">
        <f>'HK3'!U18</f>
        <v>7</v>
      </c>
      <c r="X26" s="522">
        <f>'HK3'!X18</f>
        <v>5</v>
      </c>
      <c r="Y26" s="522">
        <f>'HK3'!AA18</f>
        <v>7</v>
      </c>
      <c r="Z26" s="522">
        <f>'HK4'!I18</f>
        <v>5</v>
      </c>
      <c r="AA26" s="608">
        <f t="shared" si="6"/>
        <v>6.56</v>
      </c>
      <c r="AB26" s="522">
        <f>'HK4'!L18</f>
        <v>7</v>
      </c>
      <c r="AC26" s="522">
        <f>'HK4'!O18</f>
        <v>7</v>
      </c>
      <c r="AD26" s="522">
        <f>'HK4'!R18</f>
        <v>8</v>
      </c>
      <c r="AE26" s="522">
        <f>'HK4'!U18</f>
        <v>6</v>
      </c>
      <c r="AF26" s="522">
        <f>'HK4'!X18</f>
        <v>6</v>
      </c>
      <c r="AG26" s="522">
        <f>'HK4'!AA18</f>
        <v>8</v>
      </c>
      <c r="AH26" s="524">
        <f>'HK4'!AD18</f>
        <v>7</v>
      </c>
      <c r="AI26" s="524">
        <f>'HK4'!AG18</f>
        <v>6</v>
      </c>
      <c r="AJ26" s="608">
        <f t="shared" si="7"/>
        <v>7</v>
      </c>
      <c r="AK26" s="608">
        <f t="shared" si="0"/>
        <v>6.76</v>
      </c>
      <c r="AL26" s="500" t="str">
        <f t="shared" si="1"/>
        <v>TB.Khá</v>
      </c>
      <c r="AM26" s="261">
        <f t="shared" si="2"/>
        <v>0</v>
      </c>
      <c r="AN26" s="261">
        <f t="shared" si="3"/>
        <v>0</v>
      </c>
      <c r="AO26" s="279" t="str">
        <f t="shared" si="4"/>
        <v>Học tiếp</v>
      </c>
      <c r="AP26" s="388">
        <f t="shared" si="5"/>
        <v>6.34</v>
      </c>
    </row>
    <row r="27" spans="1:42" s="318" customFormat="1" ht="23.25" customHeight="1" hidden="1">
      <c r="A27" s="246">
        <v>17</v>
      </c>
      <c r="B27" s="247" t="s">
        <v>122</v>
      </c>
      <c r="C27" s="595" t="s">
        <v>123</v>
      </c>
      <c r="D27" s="53" t="s">
        <v>275</v>
      </c>
      <c r="E27" s="246" t="s">
        <v>124</v>
      </c>
      <c r="F27" s="319" t="s">
        <v>3</v>
      </c>
      <c r="G27" s="522">
        <f>'HK1'!I19</f>
        <v>5</v>
      </c>
      <c r="H27" s="522">
        <f>'HK1'!L19</f>
        <v>6</v>
      </c>
      <c r="I27" s="522">
        <f>'HK1'!O19</f>
        <v>7</v>
      </c>
      <c r="J27" s="522">
        <f>'HK1'!R19</f>
        <v>6</v>
      </c>
      <c r="K27" s="523">
        <f>'HK1'!U19</f>
        <v>5</v>
      </c>
      <c r="L27" s="522">
        <f>'HK1'!X19</f>
        <v>7</v>
      </c>
      <c r="M27" s="522">
        <f>'HK2'!I19</f>
        <v>8</v>
      </c>
      <c r="N27" s="522">
        <f>'HK2'!L19</f>
        <v>6</v>
      </c>
      <c r="O27" s="522">
        <f>'HK2'!O19</f>
        <v>6</v>
      </c>
      <c r="P27" s="522">
        <f>'HK2'!R19</f>
        <v>6</v>
      </c>
      <c r="Q27" s="522">
        <f>'HK2'!U19</f>
        <v>6</v>
      </c>
      <c r="R27" s="522">
        <f>'HK2'!X19</f>
        <v>8</v>
      </c>
      <c r="S27" s="522">
        <f>'HK3'!I19</f>
        <v>9</v>
      </c>
      <c r="T27" s="522">
        <f>'HK3'!L19</f>
        <v>7</v>
      </c>
      <c r="U27" s="522">
        <f>'HK3'!O19</f>
        <v>6</v>
      </c>
      <c r="V27" s="522">
        <f>'HK3'!R19</f>
        <v>6</v>
      </c>
      <c r="W27" s="522">
        <f>'HK3'!U19</f>
        <v>6</v>
      </c>
      <c r="X27" s="522">
        <f>'HK3'!X19</f>
        <v>5</v>
      </c>
      <c r="Y27" s="522">
        <f>'HK3'!AA19</f>
        <v>5</v>
      </c>
      <c r="Z27" s="522">
        <f>'HK4'!I19</f>
        <v>7</v>
      </c>
      <c r="AA27" s="608">
        <f t="shared" si="6"/>
        <v>6.64</v>
      </c>
      <c r="AB27" s="522">
        <f>'HK4'!L19</f>
        <v>5</v>
      </c>
      <c r="AC27" s="522">
        <f>'HK4'!O19</f>
        <v>7</v>
      </c>
      <c r="AD27" s="522">
        <f>'HK4'!R19</f>
        <v>1</v>
      </c>
      <c r="AE27" s="522">
        <f>'HK4'!U19</f>
        <v>3</v>
      </c>
      <c r="AF27" s="522">
        <f>'HK4'!X19</f>
        <v>5</v>
      </c>
      <c r="AG27" s="522">
        <f>'HK4'!AA19</f>
        <v>2</v>
      </c>
      <c r="AH27" s="524">
        <f>'HK4'!AD19</f>
        <v>5</v>
      </c>
      <c r="AI27" s="524">
        <f>'HK4'!AG19</f>
        <v>8</v>
      </c>
      <c r="AJ27" s="608">
        <f t="shared" si="7"/>
        <v>3.71</v>
      </c>
      <c r="AK27" s="608">
        <f t="shared" si="0"/>
        <v>5.3</v>
      </c>
      <c r="AL27" s="500" t="str">
        <f t="shared" si="1"/>
        <v>Trung Bình</v>
      </c>
      <c r="AM27" s="261">
        <f t="shared" si="2"/>
        <v>3</v>
      </c>
      <c r="AN27" s="261">
        <f t="shared" si="3"/>
        <v>11</v>
      </c>
      <c r="AO27" s="279" t="str">
        <f t="shared" si="4"/>
        <v>Học tiếp</v>
      </c>
      <c r="AP27" s="388">
        <f t="shared" si="5"/>
        <v>5.69</v>
      </c>
    </row>
    <row r="28" spans="1:42" s="318" customFormat="1" ht="23.25" customHeight="1" hidden="1">
      <c r="A28" s="246">
        <v>18</v>
      </c>
      <c r="B28" s="247" t="s">
        <v>128</v>
      </c>
      <c r="C28" s="595" t="s">
        <v>49</v>
      </c>
      <c r="D28" s="53" t="s">
        <v>278</v>
      </c>
      <c r="E28" s="246" t="s">
        <v>129</v>
      </c>
      <c r="F28" s="319" t="s">
        <v>86</v>
      </c>
      <c r="G28" s="522">
        <f>'HK1'!I20</f>
        <v>9</v>
      </c>
      <c r="H28" s="522">
        <f>'HK1'!L20</f>
        <v>6</v>
      </c>
      <c r="I28" s="522">
        <f>'HK1'!O20</f>
        <v>6</v>
      </c>
      <c r="J28" s="522">
        <f>'HK1'!R20</f>
        <v>9</v>
      </c>
      <c r="K28" s="523">
        <f>'HK1'!U20</f>
        <v>6</v>
      </c>
      <c r="L28" s="522">
        <f>'HK1'!X20</f>
        <v>7</v>
      </c>
      <c r="M28" s="522">
        <f>'HK2'!I20</f>
        <v>8</v>
      </c>
      <c r="N28" s="522">
        <f>'HK2'!L20</f>
        <v>7</v>
      </c>
      <c r="O28" s="522">
        <f>'HK2'!O20</f>
        <v>8</v>
      </c>
      <c r="P28" s="522">
        <f>'HK2'!R20</f>
        <v>6</v>
      </c>
      <c r="Q28" s="522">
        <f>'HK2'!U20</f>
        <v>7</v>
      </c>
      <c r="R28" s="522">
        <f>'HK2'!X20</f>
        <v>8</v>
      </c>
      <c r="S28" s="522">
        <f>'HK3'!I20</f>
        <v>9</v>
      </c>
      <c r="T28" s="522">
        <f>'HK3'!L20</f>
        <v>8</v>
      </c>
      <c r="U28" s="522">
        <f>'HK3'!O20</f>
        <v>7</v>
      </c>
      <c r="V28" s="522">
        <f>'HK3'!R20</f>
        <v>7</v>
      </c>
      <c r="W28" s="522">
        <f>'HK3'!U20</f>
        <v>9</v>
      </c>
      <c r="X28" s="522">
        <f>'HK3'!X20</f>
        <v>6</v>
      </c>
      <c r="Y28" s="522">
        <f>'HK3'!AA20</f>
        <v>7</v>
      </c>
      <c r="Z28" s="522">
        <f>'HK4'!I20</f>
        <v>7</v>
      </c>
      <c r="AA28" s="608">
        <f t="shared" si="6"/>
        <v>7.56</v>
      </c>
      <c r="AB28" s="522">
        <f>'HK4'!L20</f>
        <v>9</v>
      </c>
      <c r="AC28" s="522">
        <f>'HK4'!O20</f>
        <v>8</v>
      </c>
      <c r="AD28" s="522">
        <f>'HK4'!R20</f>
        <v>7</v>
      </c>
      <c r="AE28" s="522">
        <f>'HK4'!U20</f>
        <v>6</v>
      </c>
      <c r="AF28" s="522">
        <f>'HK4'!X20</f>
        <v>7</v>
      </c>
      <c r="AG28" s="522">
        <f>'HK4'!AA20</f>
        <v>9</v>
      </c>
      <c r="AH28" s="524">
        <f>'HK4'!AD20</f>
        <v>5</v>
      </c>
      <c r="AI28" s="524">
        <f>'HK4'!AG20</f>
        <v>6</v>
      </c>
      <c r="AJ28" s="608">
        <f t="shared" si="7"/>
        <v>7.43</v>
      </c>
      <c r="AK28" s="608">
        <f t="shared" si="0"/>
        <v>7.5</v>
      </c>
      <c r="AL28" s="500" t="str">
        <f t="shared" si="1"/>
        <v>Khá</v>
      </c>
      <c r="AM28" s="261">
        <f t="shared" si="2"/>
        <v>0</v>
      </c>
      <c r="AN28" s="261">
        <f t="shared" si="3"/>
        <v>0</v>
      </c>
      <c r="AO28" s="279" t="str">
        <f t="shared" si="4"/>
        <v>Học tiếp</v>
      </c>
      <c r="AP28" s="388">
        <f t="shared" si="5"/>
        <v>7.4</v>
      </c>
    </row>
    <row r="29" spans="1:42" s="318" customFormat="1" ht="23.25" customHeight="1" hidden="1">
      <c r="A29" s="471">
        <v>19</v>
      </c>
      <c r="B29" s="247" t="s">
        <v>130</v>
      </c>
      <c r="C29" s="595" t="s">
        <v>131</v>
      </c>
      <c r="D29" s="53" t="s">
        <v>279</v>
      </c>
      <c r="E29" s="246" t="s">
        <v>132</v>
      </c>
      <c r="F29" s="319" t="s">
        <v>22</v>
      </c>
      <c r="G29" s="522">
        <f>'HK1'!I21</f>
        <v>7</v>
      </c>
      <c r="H29" s="522">
        <f>'HK1'!L21</f>
        <v>6</v>
      </c>
      <c r="I29" s="522">
        <f>'HK1'!O21</f>
        <v>6</v>
      </c>
      <c r="J29" s="522">
        <f>'HK1'!R21</f>
        <v>9</v>
      </c>
      <c r="K29" s="523">
        <f>'HK1'!U21</f>
        <v>5</v>
      </c>
      <c r="L29" s="522">
        <f>'HK1'!X21</f>
        <v>8</v>
      </c>
      <c r="M29" s="522">
        <f>'HK2'!I21</f>
        <v>9</v>
      </c>
      <c r="N29" s="522">
        <f>'HK2'!L21</f>
        <v>4</v>
      </c>
      <c r="O29" s="522">
        <f>'HK2'!O21</f>
        <v>6</v>
      </c>
      <c r="P29" s="522">
        <f>'HK2'!R21</f>
        <v>4</v>
      </c>
      <c r="Q29" s="522">
        <f>'HK2'!U21</f>
        <v>6</v>
      </c>
      <c r="R29" s="522">
        <f>'HK2'!X21</f>
        <v>6</v>
      </c>
      <c r="S29" s="522">
        <f>'HK3'!I21</f>
        <v>9</v>
      </c>
      <c r="T29" s="522">
        <f>'HK3'!L21</f>
        <v>7</v>
      </c>
      <c r="U29" s="522">
        <f>'HK3'!O21</f>
        <v>7</v>
      </c>
      <c r="V29" s="522">
        <f>'HK3'!R21</f>
        <v>7</v>
      </c>
      <c r="W29" s="522">
        <f>'HK3'!U21</f>
        <v>7</v>
      </c>
      <c r="X29" s="522">
        <f>'HK3'!X21</f>
        <v>5</v>
      </c>
      <c r="Y29" s="522">
        <f>'HK3'!AA21</f>
        <v>3</v>
      </c>
      <c r="Z29" s="522">
        <f>'HK4'!I21</f>
        <v>5</v>
      </c>
      <c r="AA29" s="608">
        <f t="shared" si="6"/>
        <v>6.76</v>
      </c>
      <c r="AB29" s="522">
        <f>'HK4'!L21</f>
        <v>5</v>
      </c>
      <c r="AC29" s="522">
        <f>'HK4'!O21</f>
        <v>6</v>
      </c>
      <c r="AD29" s="522">
        <f>'HK4'!R21</f>
        <v>1</v>
      </c>
      <c r="AE29" s="522">
        <f>'HK4'!U21</f>
        <v>2</v>
      </c>
      <c r="AF29" s="522">
        <f>'HK4'!X21</f>
        <v>6</v>
      </c>
      <c r="AG29" s="522">
        <f>'HK4'!AA21</f>
        <v>3</v>
      </c>
      <c r="AH29" s="524">
        <f>'HK4'!AD21</f>
        <v>0</v>
      </c>
      <c r="AI29" s="524">
        <f>'HK4'!AG21</f>
        <v>8</v>
      </c>
      <c r="AJ29" s="608">
        <f t="shared" si="7"/>
        <v>3.43</v>
      </c>
      <c r="AK29" s="608">
        <f t="shared" si="0"/>
        <v>5.24</v>
      </c>
      <c r="AL29" s="500" t="str">
        <f t="shared" si="1"/>
        <v>Trung Bình</v>
      </c>
      <c r="AM29" s="261">
        <f t="shared" si="2"/>
        <v>7</v>
      </c>
      <c r="AN29" s="261">
        <f t="shared" si="3"/>
        <v>21</v>
      </c>
      <c r="AO29" s="279" t="str">
        <f t="shared" si="4"/>
        <v>Học tiếp</v>
      </c>
      <c r="AP29" s="388">
        <f t="shared" si="5"/>
        <v>5.72</v>
      </c>
    </row>
    <row r="30" spans="1:42" s="318" customFormat="1" ht="23.25" customHeight="1" hidden="1">
      <c r="A30" s="246">
        <v>20</v>
      </c>
      <c r="B30" s="247" t="s">
        <v>133</v>
      </c>
      <c r="C30" s="595" t="s">
        <v>134</v>
      </c>
      <c r="D30" s="53" t="s">
        <v>280</v>
      </c>
      <c r="E30" s="246" t="s">
        <v>135</v>
      </c>
      <c r="F30" s="319" t="s">
        <v>26</v>
      </c>
      <c r="G30" s="522">
        <f>'HK1'!I22</f>
        <v>10</v>
      </c>
      <c r="H30" s="522">
        <f>'HK1'!L22</f>
        <v>5</v>
      </c>
      <c r="I30" s="522">
        <f>'HK1'!O22</f>
        <v>6</v>
      </c>
      <c r="J30" s="522">
        <f>'HK1'!R22</f>
        <v>6</v>
      </c>
      <c r="K30" s="523">
        <f>'HK1'!U22</f>
        <v>5</v>
      </c>
      <c r="L30" s="522">
        <f>'HK1'!X22</f>
        <v>7</v>
      </c>
      <c r="M30" s="522">
        <f>'HK2'!I22</f>
        <v>9</v>
      </c>
      <c r="N30" s="522">
        <f>'HK2'!L22</f>
        <v>5</v>
      </c>
      <c r="O30" s="522">
        <f>'HK2'!O22</f>
        <v>5</v>
      </c>
      <c r="P30" s="522">
        <f>'HK2'!R22</f>
        <v>6</v>
      </c>
      <c r="Q30" s="522">
        <f>'HK2'!U22</f>
        <v>6</v>
      </c>
      <c r="R30" s="522">
        <f>'HK2'!X22</f>
        <v>10</v>
      </c>
      <c r="S30" s="522">
        <f>'HK3'!I22</f>
        <v>8</v>
      </c>
      <c r="T30" s="522">
        <f>'HK3'!L22</f>
        <v>6</v>
      </c>
      <c r="U30" s="522">
        <f>'HK3'!O22</f>
        <v>7</v>
      </c>
      <c r="V30" s="522">
        <f>'HK3'!R22</f>
        <v>5</v>
      </c>
      <c r="W30" s="522">
        <f>'HK3'!U22</f>
        <v>6</v>
      </c>
      <c r="X30" s="522">
        <f>'HK3'!X22</f>
        <v>5</v>
      </c>
      <c r="Y30" s="522">
        <f>'HK3'!AA22</f>
        <v>3</v>
      </c>
      <c r="Z30" s="522">
        <f>'HK4'!I22</f>
        <v>6</v>
      </c>
      <c r="AA30" s="608">
        <f t="shared" si="6"/>
        <v>6.28</v>
      </c>
      <c r="AB30" s="522">
        <f>'HK4'!L22</f>
        <v>6</v>
      </c>
      <c r="AC30" s="522">
        <f>'HK4'!O22</f>
        <v>6</v>
      </c>
      <c r="AD30" s="522">
        <f>'HK4'!R22</f>
        <v>3</v>
      </c>
      <c r="AE30" s="522">
        <f>'HK4'!U22</f>
        <v>6</v>
      </c>
      <c r="AF30" s="522">
        <f>'HK4'!X22</f>
        <v>5</v>
      </c>
      <c r="AG30" s="522">
        <f>'HK4'!AA22</f>
        <v>5</v>
      </c>
      <c r="AH30" s="524">
        <f>'HK4'!AD22</f>
        <v>0</v>
      </c>
      <c r="AI30" s="524">
        <f>'HK4'!AG22</f>
        <v>6</v>
      </c>
      <c r="AJ30" s="608">
        <f t="shared" si="7"/>
        <v>4.86</v>
      </c>
      <c r="AK30" s="608">
        <f t="shared" si="0"/>
        <v>5.63</v>
      </c>
      <c r="AL30" s="500" t="str">
        <f t="shared" si="1"/>
        <v>Trung Bình</v>
      </c>
      <c r="AM30" s="261">
        <f t="shared" si="2"/>
        <v>3</v>
      </c>
      <c r="AN30" s="261">
        <f t="shared" si="3"/>
        <v>5</v>
      </c>
      <c r="AO30" s="279" t="str">
        <f t="shared" si="4"/>
        <v>Học tiếp</v>
      </c>
      <c r="AP30" s="388">
        <f t="shared" si="5"/>
        <v>6.02</v>
      </c>
    </row>
    <row r="31" spans="1:42" s="318" customFormat="1" ht="23.25" customHeight="1" hidden="1">
      <c r="A31" s="246">
        <v>21</v>
      </c>
      <c r="B31" s="247" t="s">
        <v>136</v>
      </c>
      <c r="C31" s="595" t="s">
        <v>134</v>
      </c>
      <c r="D31" s="53" t="s">
        <v>281</v>
      </c>
      <c r="E31" s="246" t="s">
        <v>137</v>
      </c>
      <c r="F31" s="319" t="s">
        <v>2</v>
      </c>
      <c r="G31" s="522">
        <f>'HK1'!I23</f>
        <v>10</v>
      </c>
      <c r="H31" s="522">
        <f>'HK1'!L23</f>
        <v>6</v>
      </c>
      <c r="I31" s="522">
        <f>'HK1'!O23</f>
        <v>8</v>
      </c>
      <c r="J31" s="522">
        <f>'HK1'!R23</f>
        <v>5</v>
      </c>
      <c r="K31" s="523">
        <f>'HK1'!U23</f>
        <v>8</v>
      </c>
      <c r="L31" s="522">
        <f>'HK1'!X23</f>
        <v>7</v>
      </c>
      <c r="M31" s="522">
        <f>'HK2'!I23</f>
        <v>8</v>
      </c>
      <c r="N31" s="522">
        <f>'HK2'!L23</f>
        <v>5</v>
      </c>
      <c r="O31" s="522">
        <f>'HK2'!O23</f>
        <v>7</v>
      </c>
      <c r="P31" s="522">
        <f>'HK2'!R23</f>
        <v>5</v>
      </c>
      <c r="Q31" s="522">
        <f>'HK2'!U23</f>
        <v>8</v>
      </c>
      <c r="R31" s="522">
        <f>'HK2'!X23</f>
        <v>7</v>
      </c>
      <c r="S31" s="522">
        <f>'HK3'!I23</f>
        <v>9</v>
      </c>
      <c r="T31" s="522">
        <f>'HK3'!L23</f>
        <v>7</v>
      </c>
      <c r="U31" s="522">
        <f>'HK3'!O23</f>
        <v>6</v>
      </c>
      <c r="V31" s="522">
        <f>'HK3'!R23</f>
        <v>7</v>
      </c>
      <c r="W31" s="522">
        <f>'HK3'!U23</f>
        <v>7</v>
      </c>
      <c r="X31" s="522">
        <f>'HK3'!X23</f>
        <v>6</v>
      </c>
      <c r="Y31" s="522">
        <f>'HK3'!AA23</f>
        <v>3</v>
      </c>
      <c r="Z31" s="522">
        <f>'HK4'!I23</f>
        <v>6</v>
      </c>
      <c r="AA31" s="608">
        <f t="shared" si="6"/>
        <v>6.84</v>
      </c>
      <c r="AB31" s="522">
        <f>'HK4'!L23</f>
        <v>5</v>
      </c>
      <c r="AC31" s="522">
        <f>'HK4'!O23</f>
        <v>7</v>
      </c>
      <c r="AD31" s="522">
        <f>'HK4'!R23</f>
        <v>2</v>
      </c>
      <c r="AE31" s="522">
        <f>'HK4'!U23</f>
        <v>7</v>
      </c>
      <c r="AF31" s="522">
        <f>'HK4'!X23</f>
        <v>4</v>
      </c>
      <c r="AG31" s="522">
        <f>'HK4'!AA23</f>
        <v>8</v>
      </c>
      <c r="AH31" s="524">
        <f>'HK4'!AD23</f>
        <v>0</v>
      </c>
      <c r="AI31" s="524">
        <f>'HK4'!AG23</f>
        <v>8</v>
      </c>
      <c r="AJ31" s="608">
        <f t="shared" si="7"/>
        <v>5.14</v>
      </c>
      <c r="AK31" s="608">
        <f t="shared" si="0"/>
        <v>6.07</v>
      </c>
      <c r="AL31" s="500" t="str">
        <f t="shared" si="1"/>
        <v>TB.Khá</v>
      </c>
      <c r="AM31" s="261">
        <f t="shared" si="2"/>
        <v>4</v>
      </c>
      <c r="AN31" s="261">
        <f t="shared" si="3"/>
        <v>8</v>
      </c>
      <c r="AO31" s="279" t="str">
        <f t="shared" si="4"/>
        <v>Học tiếp</v>
      </c>
      <c r="AP31" s="388">
        <f t="shared" si="5"/>
        <v>6.53</v>
      </c>
    </row>
    <row r="32" spans="1:42" s="318" customFormat="1" ht="23.25" customHeight="1" hidden="1">
      <c r="A32" s="471">
        <v>22</v>
      </c>
      <c r="B32" s="247" t="s">
        <v>138</v>
      </c>
      <c r="C32" s="595" t="s">
        <v>139</v>
      </c>
      <c r="D32" s="53" t="s">
        <v>282</v>
      </c>
      <c r="E32" s="246" t="s">
        <v>140</v>
      </c>
      <c r="F32" s="319" t="s">
        <v>20</v>
      </c>
      <c r="G32" s="522">
        <f>'HK1'!I24</f>
        <v>5</v>
      </c>
      <c r="H32" s="522">
        <f>'HK1'!L24</f>
        <v>6</v>
      </c>
      <c r="I32" s="522">
        <f>'HK1'!O24</f>
        <v>8</v>
      </c>
      <c r="J32" s="522">
        <f>'HK1'!R24</f>
        <v>10</v>
      </c>
      <c r="K32" s="523">
        <f>'HK1'!U24</f>
        <v>7</v>
      </c>
      <c r="L32" s="522">
        <f>'HK1'!X24</f>
        <v>8</v>
      </c>
      <c r="M32" s="522">
        <f>'HK2'!I24</f>
        <v>9</v>
      </c>
      <c r="N32" s="522">
        <f>'HK2'!L24</f>
        <v>5</v>
      </c>
      <c r="O32" s="522">
        <f>'HK2'!O24</f>
        <v>7</v>
      </c>
      <c r="P32" s="522">
        <f>'HK2'!R24</f>
        <v>6</v>
      </c>
      <c r="Q32" s="522">
        <f>'HK2'!U24</f>
        <v>6</v>
      </c>
      <c r="R32" s="522">
        <f>'HK2'!X24</f>
        <v>8</v>
      </c>
      <c r="S32" s="522">
        <f>'HK3'!I24</f>
        <v>9</v>
      </c>
      <c r="T32" s="522">
        <f>'HK3'!L24</f>
        <v>7</v>
      </c>
      <c r="U32" s="522">
        <f>'HK3'!O24</f>
        <v>7</v>
      </c>
      <c r="V32" s="522">
        <f>'HK3'!R24</f>
        <v>5</v>
      </c>
      <c r="W32" s="522">
        <f>'HK3'!U24</f>
        <v>7</v>
      </c>
      <c r="X32" s="522">
        <f>'HK3'!X24</f>
        <v>8</v>
      </c>
      <c r="Y32" s="522">
        <f>'HK3'!AA24</f>
        <v>6</v>
      </c>
      <c r="Z32" s="522">
        <f>'HK4'!I24</f>
        <v>6</v>
      </c>
      <c r="AA32" s="608">
        <f t="shared" si="6"/>
        <v>7.04</v>
      </c>
      <c r="AB32" s="522">
        <f>'HK4'!L24</f>
        <v>9</v>
      </c>
      <c r="AC32" s="522">
        <f>'HK4'!O24</f>
        <v>9</v>
      </c>
      <c r="AD32" s="522">
        <f>'HK4'!R24</f>
        <v>7</v>
      </c>
      <c r="AE32" s="522">
        <f>'HK4'!U24</f>
        <v>10</v>
      </c>
      <c r="AF32" s="522">
        <f>'HK4'!X24</f>
        <v>8</v>
      </c>
      <c r="AG32" s="522">
        <f>'HK4'!AA24</f>
        <v>6</v>
      </c>
      <c r="AH32" s="524">
        <f>'HK4'!AD24</f>
        <v>10</v>
      </c>
      <c r="AI32" s="524">
        <f>'HK4'!AG24</f>
        <v>8</v>
      </c>
      <c r="AJ32" s="608">
        <f t="shared" si="7"/>
        <v>8.29</v>
      </c>
      <c r="AK32" s="608">
        <f t="shared" si="0"/>
        <v>7.61</v>
      </c>
      <c r="AL32" s="500" t="str">
        <f t="shared" si="1"/>
        <v>Khá</v>
      </c>
      <c r="AM32" s="261">
        <f t="shared" si="2"/>
        <v>0</v>
      </c>
      <c r="AN32" s="261">
        <f t="shared" si="3"/>
        <v>0</v>
      </c>
      <c r="AO32" s="279" t="str">
        <f t="shared" si="4"/>
        <v>Học tiếp</v>
      </c>
      <c r="AP32" s="388">
        <f t="shared" si="5"/>
        <v>7.28</v>
      </c>
    </row>
    <row r="33" spans="1:42" s="318" customFormat="1" ht="23.25" customHeight="1" hidden="1">
      <c r="A33" s="246">
        <v>23</v>
      </c>
      <c r="B33" s="247" t="s">
        <v>141</v>
      </c>
      <c r="C33" s="595" t="s">
        <v>142</v>
      </c>
      <c r="D33" s="53" t="s">
        <v>283</v>
      </c>
      <c r="E33" s="246" t="s">
        <v>143</v>
      </c>
      <c r="F33" s="319" t="s">
        <v>144</v>
      </c>
      <c r="G33" s="522">
        <f>'HK1'!I25</f>
        <v>10</v>
      </c>
      <c r="H33" s="522">
        <f>'HK1'!L25</f>
        <v>6</v>
      </c>
      <c r="I33" s="522">
        <f>'HK1'!O25</f>
        <v>6</v>
      </c>
      <c r="J33" s="522">
        <f>'HK1'!R25</f>
        <v>9</v>
      </c>
      <c r="K33" s="523">
        <f>'HK1'!U25</f>
        <v>5</v>
      </c>
      <c r="L33" s="522">
        <f>'HK1'!X25</f>
        <v>7</v>
      </c>
      <c r="M33" s="522">
        <f>'HK2'!I25</f>
        <v>9</v>
      </c>
      <c r="N33" s="522">
        <f>'HK2'!L25</f>
        <v>5</v>
      </c>
      <c r="O33" s="522">
        <f>'HK2'!O25</f>
        <v>6</v>
      </c>
      <c r="P33" s="522">
        <f>'HK2'!R25</f>
        <v>5</v>
      </c>
      <c r="Q33" s="522">
        <f>'HK2'!U25</f>
        <v>8</v>
      </c>
      <c r="R33" s="522">
        <f>'HK2'!X25</f>
        <v>6</v>
      </c>
      <c r="S33" s="522">
        <f>'HK3'!I25</f>
        <v>10</v>
      </c>
      <c r="T33" s="522">
        <f>'HK3'!L25</f>
        <v>7</v>
      </c>
      <c r="U33" s="522">
        <f>'HK3'!O25</f>
        <v>5</v>
      </c>
      <c r="V33" s="522">
        <f>'HK3'!R25</f>
        <v>6</v>
      </c>
      <c r="W33" s="522">
        <f>'HK3'!U25</f>
        <v>8</v>
      </c>
      <c r="X33" s="522">
        <f>'HK3'!X25</f>
        <v>6</v>
      </c>
      <c r="Y33" s="522">
        <f>'HK3'!AA25</f>
        <v>2</v>
      </c>
      <c r="Z33" s="522">
        <f>'HK4'!I25</f>
        <v>6</v>
      </c>
      <c r="AA33" s="608">
        <f t="shared" si="6"/>
        <v>6.8</v>
      </c>
      <c r="AB33" s="522">
        <f>'HK4'!L25</f>
        <v>8</v>
      </c>
      <c r="AC33" s="522">
        <f>'HK4'!O25</f>
        <v>7</v>
      </c>
      <c r="AD33" s="522">
        <f>'HK4'!R25</f>
        <v>5</v>
      </c>
      <c r="AE33" s="522">
        <f>'HK4'!U25</f>
        <v>9</v>
      </c>
      <c r="AF33" s="522">
        <f>'HK4'!X25</f>
        <v>5</v>
      </c>
      <c r="AG33" s="522">
        <f>'HK4'!AA25</f>
        <v>7</v>
      </c>
      <c r="AH33" s="524">
        <f>'HK4'!AD25</f>
        <v>0</v>
      </c>
      <c r="AI33" s="524">
        <f>'HK4'!AG25</f>
        <v>7</v>
      </c>
      <c r="AJ33" s="608">
        <f t="shared" si="7"/>
        <v>6.52</v>
      </c>
      <c r="AK33" s="608">
        <f t="shared" si="0"/>
        <v>6.67</v>
      </c>
      <c r="AL33" s="500" t="str">
        <f t="shared" si="1"/>
        <v>TB.Khá</v>
      </c>
      <c r="AM33" s="261">
        <f t="shared" si="2"/>
        <v>2</v>
      </c>
      <c r="AN33" s="261">
        <f t="shared" si="3"/>
        <v>1</v>
      </c>
      <c r="AO33" s="279" t="str">
        <f t="shared" si="4"/>
        <v>Học tiếp</v>
      </c>
      <c r="AP33" s="388">
        <f t="shared" si="5"/>
        <v>6.81</v>
      </c>
    </row>
    <row r="34" spans="1:42" s="318" customFormat="1" ht="23.25" customHeight="1" hidden="1">
      <c r="A34" s="246">
        <v>24</v>
      </c>
      <c r="B34" s="247" t="s">
        <v>125</v>
      </c>
      <c r="C34" s="595" t="s">
        <v>145</v>
      </c>
      <c r="D34" s="53" t="s">
        <v>284</v>
      </c>
      <c r="E34" s="246" t="s">
        <v>146</v>
      </c>
      <c r="F34" s="319" t="s">
        <v>16</v>
      </c>
      <c r="G34" s="522">
        <f>'HK1'!I26</f>
        <v>5</v>
      </c>
      <c r="H34" s="522">
        <f>'HK1'!L26</f>
        <v>6</v>
      </c>
      <c r="I34" s="522">
        <f>'HK1'!O26</f>
        <v>5</v>
      </c>
      <c r="J34" s="522">
        <f>'HK1'!R26</f>
        <v>9</v>
      </c>
      <c r="K34" s="523">
        <f>'HK1'!U26</f>
        <v>5</v>
      </c>
      <c r="L34" s="522">
        <f>'HK1'!X26</f>
        <v>8</v>
      </c>
      <c r="M34" s="522">
        <f>'HK2'!I26</f>
        <v>9</v>
      </c>
      <c r="N34" s="522">
        <f>'HK2'!L26</f>
        <v>5</v>
      </c>
      <c r="O34" s="522">
        <f>'HK2'!O26</f>
        <v>6</v>
      </c>
      <c r="P34" s="522">
        <f>'HK2'!R26</f>
        <v>7</v>
      </c>
      <c r="Q34" s="522">
        <f>'HK2'!U26</f>
        <v>6</v>
      </c>
      <c r="R34" s="522">
        <f>'HK2'!X26</f>
        <v>8</v>
      </c>
      <c r="S34" s="522">
        <f>'HK3'!I26</f>
        <v>9</v>
      </c>
      <c r="T34" s="522">
        <f>'HK3'!L26</f>
        <v>7</v>
      </c>
      <c r="U34" s="522">
        <f>'HK3'!O26</f>
        <v>6</v>
      </c>
      <c r="V34" s="522">
        <f>'HK3'!R26</f>
        <v>7</v>
      </c>
      <c r="W34" s="522">
        <f>'HK3'!U26</f>
        <v>8</v>
      </c>
      <c r="X34" s="522">
        <f>'HK3'!X26</f>
        <v>6</v>
      </c>
      <c r="Y34" s="522">
        <f>'HK3'!AA26</f>
        <v>6</v>
      </c>
      <c r="Z34" s="522">
        <f>'HK4'!I26</f>
        <v>6</v>
      </c>
      <c r="AA34" s="608">
        <f t="shared" si="6"/>
        <v>6.96</v>
      </c>
      <c r="AB34" s="522">
        <f>'HK4'!L26</f>
        <v>6</v>
      </c>
      <c r="AC34" s="522">
        <f>'HK4'!O26</f>
        <v>6</v>
      </c>
      <c r="AD34" s="522">
        <f>'HK4'!R26</f>
        <v>3</v>
      </c>
      <c r="AE34" s="522">
        <f>'HK4'!U26</f>
        <v>7</v>
      </c>
      <c r="AF34" s="522">
        <f>'HK4'!X26</f>
        <v>5</v>
      </c>
      <c r="AG34" s="522">
        <f>'HK4'!AA26</f>
        <v>6</v>
      </c>
      <c r="AH34" s="524">
        <f>'HK4'!AD26</f>
        <v>0</v>
      </c>
      <c r="AI34" s="524">
        <f>'HK4'!AG26</f>
        <v>7</v>
      </c>
      <c r="AJ34" s="608">
        <f t="shared" si="7"/>
        <v>5.19</v>
      </c>
      <c r="AK34" s="608">
        <f t="shared" si="0"/>
        <v>6.15</v>
      </c>
      <c r="AL34" s="500" t="str">
        <f t="shared" si="1"/>
        <v>TB.Khá</v>
      </c>
      <c r="AM34" s="261">
        <f t="shared" si="2"/>
        <v>2</v>
      </c>
      <c r="AN34" s="261">
        <f t="shared" si="3"/>
        <v>5</v>
      </c>
      <c r="AO34" s="279" t="str">
        <f t="shared" si="4"/>
        <v>Học tiếp</v>
      </c>
      <c r="AP34" s="388">
        <f t="shared" si="5"/>
        <v>6.25</v>
      </c>
    </row>
    <row r="35" spans="1:42" s="318" customFormat="1" ht="23.25" customHeight="1" hidden="1">
      <c r="A35" s="471">
        <v>25</v>
      </c>
      <c r="B35" s="247" t="s">
        <v>147</v>
      </c>
      <c r="C35" s="595" t="s">
        <v>148</v>
      </c>
      <c r="D35" s="53" t="s">
        <v>285</v>
      </c>
      <c r="E35" s="246" t="s">
        <v>149</v>
      </c>
      <c r="F35" s="319" t="s">
        <v>150</v>
      </c>
      <c r="G35" s="522">
        <f>'HK1'!I27</f>
        <v>7</v>
      </c>
      <c r="H35" s="522">
        <f>'HK1'!L27</f>
        <v>6</v>
      </c>
      <c r="I35" s="522">
        <f>'HK1'!O27</f>
        <v>6</v>
      </c>
      <c r="J35" s="522">
        <f>'HK1'!R27</f>
        <v>9</v>
      </c>
      <c r="K35" s="523">
        <f>'HK1'!U27</f>
        <v>5</v>
      </c>
      <c r="L35" s="522">
        <f>'HK1'!X27</f>
        <v>6</v>
      </c>
      <c r="M35" s="522">
        <f>'HK2'!I27</f>
        <v>9</v>
      </c>
      <c r="N35" s="522">
        <f>'HK2'!L27</f>
        <v>5</v>
      </c>
      <c r="O35" s="522">
        <f>'HK2'!O27</f>
        <v>6</v>
      </c>
      <c r="P35" s="522">
        <f>'HK2'!R27</f>
        <v>6</v>
      </c>
      <c r="Q35" s="522">
        <f>'HK2'!U27</f>
        <v>5</v>
      </c>
      <c r="R35" s="522">
        <f>'HK2'!X27</f>
        <v>5</v>
      </c>
      <c r="S35" s="522">
        <f>'HK3'!I27</f>
        <v>9</v>
      </c>
      <c r="T35" s="522">
        <f>'HK3'!L27</f>
        <v>5</v>
      </c>
      <c r="U35" s="522">
        <f>'HK3'!O27</f>
        <v>6</v>
      </c>
      <c r="V35" s="522">
        <f>'HK3'!R27</f>
        <v>6</v>
      </c>
      <c r="W35" s="522">
        <f>'HK3'!U27</f>
        <v>7</v>
      </c>
      <c r="X35" s="522">
        <f>'HK3'!X27</f>
        <v>5</v>
      </c>
      <c r="Y35" s="522">
        <f>'HK3'!AA27</f>
        <v>3</v>
      </c>
      <c r="Z35" s="522">
        <f>'HK4'!I27</f>
        <v>6</v>
      </c>
      <c r="AA35" s="608">
        <f t="shared" si="6"/>
        <v>6.36</v>
      </c>
      <c r="AB35" s="522">
        <f>'HK4'!L27</f>
        <v>8</v>
      </c>
      <c r="AC35" s="522">
        <f>'HK4'!O27</f>
        <v>8</v>
      </c>
      <c r="AD35" s="522">
        <f>'HK4'!R27</f>
        <v>3</v>
      </c>
      <c r="AE35" s="522">
        <f>'HK4'!U27</f>
        <v>6</v>
      </c>
      <c r="AF35" s="522">
        <f>'HK4'!X27</f>
        <v>5</v>
      </c>
      <c r="AG35" s="522">
        <f>'HK4'!AA27</f>
        <v>6</v>
      </c>
      <c r="AH35" s="524">
        <f>'HK4'!AD27</f>
        <v>4</v>
      </c>
      <c r="AI35" s="524">
        <f>'HK4'!AG27</f>
        <v>6</v>
      </c>
      <c r="AJ35" s="608">
        <f t="shared" si="7"/>
        <v>5.76</v>
      </c>
      <c r="AK35" s="608">
        <f t="shared" si="0"/>
        <v>6.09</v>
      </c>
      <c r="AL35" s="500" t="str">
        <f t="shared" si="1"/>
        <v>TB.Khá</v>
      </c>
      <c r="AM35" s="261">
        <f t="shared" si="2"/>
        <v>3</v>
      </c>
      <c r="AN35" s="261">
        <f t="shared" si="3"/>
        <v>5</v>
      </c>
      <c r="AO35" s="279" t="str">
        <f t="shared" si="4"/>
        <v>Học tiếp</v>
      </c>
      <c r="AP35" s="388">
        <f t="shared" si="5"/>
        <v>6.28</v>
      </c>
    </row>
    <row r="36" spans="1:42" s="318" customFormat="1" ht="23.25" customHeight="1" hidden="1">
      <c r="A36" s="246">
        <v>26</v>
      </c>
      <c r="B36" s="247" t="s">
        <v>151</v>
      </c>
      <c r="C36" s="595" t="s">
        <v>54</v>
      </c>
      <c r="D36" s="53" t="s">
        <v>286</v>
      </c>
      <c r="E36" s="246" t="s">
        <v>152</v>
      </c>
      <c r="F36" s="319" t="s">
        <v>20</v>
      </c>
      <c r="G36" s="522">
        <f>'HK1'!I28</f>
        <v>6</v>
      </c>
      <c r="H36" s="522">
        <f>'HK1'!L28</f>
        <v>7</v>
      </c>
      <c r="I36" s="522">
        <f>'HK1'!O28</f>
        <v>8</v>
      </c>
      <c r="J36" s="522">
        <f>'HK1'!R28</f>
        <v>10</v>
      </c>
      <c r="K36" s="523">
        <f>'HK1'!U28</f>
        <v>6</v>
      </c>
      <c r="L36" s="522">
        <f>'HK1'!X28</f>
        <v>6</v>
      </c>
      <c r="M36" s="522">
        <f>'HK2'!I28</f>
        <v>7</v>
      </c>
      <c r="N36" s="522">
        <f>'HK2'!L28</f>
        <v>5</v>
      </c>
      <c r="O36" s="522">
        <f>'HK2'!O28</f>
        <v>8</v>
      </c>
      <c r="P36" s="522">
        <f>'HK2'!R28</f>
        <v>5</v>
      </c>
      <c r="Q36" s="522">
        <f>'HK2'!U28</f>
        <v>7</v>
      </c>
      <c r="R36" s="522">
        <f>'HK2'!X28</f>
        <v>7</v>
      </c>
      <c r="S36" s="522">
        <f>'HK3'!I28</f>
        <v>9</v>
      </c>
      <c r="T36" s="522">
        <f>'HK3'!L28</f>
        <v>6</v>
      </c>
      <c r="U36" s="522">
        <f>'HK3'!O28</f>
        <v>7</v>
      </c>
      <c r="V36" s="522">
        <f>'HK3'!R28</f>
        <v>7</v>
      </c>
      <c r="W36" s="522">
        <f>'HK3'!U28</f>
        <v>7</v>
      </c>
      <c r="X36" s="522">
        <f>'HK3'!X28</f>
        <v>9</v>
      </c>
      <c r="Y36" s="522">
        <f>'HK3'!AA28</f>
        <v>7</v>
      </c>
      <c r="Z36" s="522">
        <f>'HK4'!I28</f>
        <v>6</v>
      </c>
      <c r="AA36" s="608">
        <f t="shared" si="6"/>
        <v>7.28</v>
      </c>
      <c r="AB36" s="522">
        <f>'HK4'!L28</f>
        <v>9</v>
      </c>
      <c r="AC36" s="522">
        <f>'HK4'!O28</f>
        <v>8</v>
      </c>
      <c r="AD36" s="522">
        <f>'HK4'!R28</f>
        <v>6</v>
      </c>
      <c r="AE36" s="522">
        <f>'HK4'!U28</f>
        <v>8</v>
      </c>
      <c r="AF36" s="522">
        <f>'HK4'!X28</f>
        <v>7</v>
      </c>
      <c r="AG36" s="522">
        <f>'HK4'!AA28</f>
        <v>8</v>
      </c>
      <c r="AH36" s="524">
        <f>'HK4'!AD28</f>
        <v>10</v>
      </c>
      <c r="AI36" s="524">
        <f>'HK4'!AG28</f>
        <v>6</v>
      </c>
      <c r="AJ36" s="608">
        <f t="shared" si="7"/>
        <v>7.71</v>
      </c>
      <c r="AK36" s="608">
        <f t="shared" si="0"/>
        <v>7.48</v>
      </c>
      <c r="AL36" s="500" t="str">
        <f t="shared" si="1"/>
        <v>Khá</v>
      </c>
      <c r="AM36" s="261">
        <f t="shared" si="2"/>
        <v>0</v>
      </c>
      <c r="AN36" s="261">
        <f t="shared" si="3"/>
        <v>0</v>
      </c>
      <c r="AO36" s="279" t="str">
        <f t="shared" si="4"/>
        <v>Học tiếp</v>
      </c>
      <c r="AP36" s="388">
        <f t="shared" si="5"/>
        <v>7.18</v>
      </c>
    </row>
    <row r="37" spans="1:42" s="318" customFormat="1" ht="23.25" customHeight="1" hidden="1">
      <c r="A37" s="246">
        <v>27</v>
      </c>
      <c r="B37" s="247" t="s">
        <v>153</v>
      </c>
      <c r="C37" s="595" t="s">
        <v>56</v>
      </c>
      <c r="D37" s="53" t="s">
        <v>287</v>
      </c>
      <c r="E37" s="246" t="s">
        <v>154</v>
      </c>
      <c r="F37" s="319" t="s">
        <v>2</v>
      </c>
      <c r="G37" s="522">
        <f>'HK1'!I29</f>
        <v>9</v>
      </c>
      <c r="H37" s="522">
        <f>'HK1'!L29</f>
        <v>7</v>
      </c>
      <c r="I37" s="522">
        <f>'HK1'!O29</f>
        <v>5</v>
      </c>
      <c r="J37" s="522">
        <f>'HK1'!R29</f>
        <v>10</v>
      </c>
      <c r="K37" s="523">
        <f>'HK1'!U29</f>
        <v>7</v>
      </c>
      <c r="L37" s="522">
        <f>'HK1'!X29</f>
        <v>5</v>
      </c>
      <c r="M37" s="522">
        <f>'HK2'!I29</f>
        <v>9</v>
      </c>
      <c r="N37" s="522">
        <f>'HK2'!L29</f>
        <v>3</v>
      </c>
      <c r="O37" s="522">
        <f>'HK2'!O29</f>
        <v>7</v>
      </c>
      <c r="P37" s="522">
        <f>'HK2'!R29</f>
        <v>5</v>
      </c>
      <c r="Q37" s="522">
        <f>'HK2'!U29</f>
        <v>8</v>
      </c>
      <c r="R37" s="522">
        <f>'HK2'!X29</f>
        <v>5</v>
      </c>
      <c r="S37" s="522">
        <f>'HK3'!I29</f>
        <v>10</v>
      </c>
      <c r="T37" s="522">
        <f>'HK3'!L29</f>
        <v>7</v>
      </c>
      <c r="U37" s="522">
        <f>'HK3'!O29</f>
        <v>7</v>
      </c>
      <c r="V37" s="522">
        <f>'HK3'!R29</f>
        <v>7</v>
      </c>
      <c r="W37" s="522">
        <f>'HK3'!U29</f>
        <v>9</v>
      </c>
      <c r="X37" s="522">
        <f>'HK3'!X29</f>
        <v>7</v>
      </c>
      <c r="Y37" s="522">
        <f>'HK3'!AA29</f>
        <v>5</v>
      </c>
      <c r="Z37" s="522">
        <f>'HK4'!I29</f>
        <v>6</v>
      </c>
      <c r="AA37" s="608">
        <f t="shared" si="6"/>
        <v>7.56</v>
      </c>
      <c r="AB37" s="522">
        <f>'HK4'!L29</f>
        <v>3</v>
      </c>
      <c r="AC37" s="522">
        <f>'HK4'!O29</f>
        <v>8</v>
      </c>
      <c r="AD37" s="522">
        <f>'HK4'!R29</f>
        <v>6</v>
      </c>
      <c r="AE37" s="522">
        <f>'HK4'!U29</f>
        <v>8</v>
      </c>
      <c r="AF37" s="522">
        <f>'HK4'!X29</f>
        <v>6</v>
      </c>
      <c r="AG37" s="522">
        <f>'HK4'!AA29</f>
        <v>3</v>
      </c>
      <c r="AH37" s="524">
        <f>'HK4'!AD29</f>
        <v>0</v>
      </c>
      <c r="AI37" s="524">
        <f>'HK4'!AG29</f>
        <v>6</v>
      </c>
      <c r="AJ37" s="608">
        <f t="shared" si="7"/>
        <v>5.52</v>
      </c>
      <c r="AK37" s="608">
        <f t="shared" si="0"/>
        <v>6.63</v>
      </c>
      <c r="AL37" s="500" t="str">
        <f t="shared" si="1"/>
        <v>TB.Khá</v>
      </c>
      <c r="AM37" s="261">
        <f t="shared" si="2"/>
        <v>4</v>
      </c>
      <c r="AN37" s="261">
        <f t="shared" si="3"/>
        <v>11</v>
      </c>
      <c r="AO37" s="279" t="str">
        <f t="shared" si="4"/>
        <v>Học tiếp</v>
      </c>
      <c r="AP37" s="388">
        <f t="shared" si="5"/>
        <v>6.82</v>
      </c>
    </row>
    <row r="38" spans="1:42" s="318" customFormat="1" ht="23.25" customHeight="1" hidden="1">
      <c r="A38" s="471">
        <v>28</v>
      </c>
      <c r="B38" s="247" t="s">
        <v>159</v>
      </c>
      <c r="C38" s="595" t="s">
        <v>160</v>
      </c>
      <c r="D38" s="53" t="s">
        <v>289</v>
      </c>
      <c r="E38" s="246" t="s">
        <v>161</v>
      </c>
      <c r="F38" s="319" t="s">
        <v>50</v>
      </c>
      <c r="G38" s="522">
        <f>'HK1'!I30</f>
        <v>8</v>
      </c>
      <c r="H38" s="522">
        <f>'HK1'!L30</f>
        <v>6</v>
      </c>
      <c r="I38" s="522">
        <f>'HK1'!O30</f>
        <v>7</v>
      </c>
      <c r="J38" s="522">
        <f>'HK1'!R30</f>
        <v>6</v>
      </c>
      <c r="K38" s="523">
        <f>'HK1'!U30</f>
        <v>7</v>
      </c>
      <c r="L38" s="522">
        <f>'HK1'!X30</f>
        <v>6</v>
      </c>
      <c r="M38" s="522">
        <f>'HK2'!I30</f>
        <v>9</v>
      </c>
      <c r="N38" s="522">
        <f>'HK2'!L30</f>
        <v>6</v>
      </c>
      <c r="O38" s="522">
        <f>'HK2'!O30</f>
        <v>6</v>
      </c>
      <c r="P38" s="522">
        <f>'HK2'!R30</f>
        <v>6</v>
      </c>
      <c r="Q38" s="522">
        <f>'HK2'!U30</f>
        <v>6</v>
      </c>
      <c r="R38" s="522">
        <f>'HK2'!X30</f>
        <v>5</v>
      </c>
      <c r="S38" s="522">
        <f>'HK3'!I30</f>
        <v>9</v>
      </c>
      <c r="T38" s="522">
        <f>'HK3'!L30</f>
        <v>6</v>
      </c>
      <c r="U38" s="522">
        <f>'HK3'!O30</f>
        <v>7</v>
      </c>
      <c r="V38" s="522">
        <f>'HK3'!R30</f>
        <v>6</v>
      </c>
      <c r="W38" s="522">
        <f>'HK3'!U30</f>
        <v>7</v>
      </c>
      <c r="X38" s="522">
        <f>'HK3'!X30</f>
        <v>7</v>
      </c>
      <c r="Y38" s="522">
        <f>'HK3'!AA30</f>
        <v>6</v>
      </c>
      <c r="Z38" s="522">
        <f>'HK4'!I30</f>
        <v>6</v>
      </c>
      <c r="AA38" s="608">
        <f t="shared" si="6"/>
        <v>6.92</v>
      </c>
      <c r="AB38" s="522">
        <f>'HK4'!L30</f>
        <v>6</v>
      </c>
      <c r="AC38" s="522">
        <f>'HK4'!O30</f>
        <v>7</v>
      </c>
      <c r="AD38" s="522">
        <f>'HK4'!R30</f>
        <v>6</v>
      </c>
      <c r="AE38" s="522">
        <f>'HK4'!U30</f>
        <v>7</v>
      </c>
      <c r="AF38" s="522">
        <f>'HK4'!X30</f>
        <v>6</v>
      </c>
      <c r="AG38" s="522">
        <f>'HK4'!AA30</f>
        <v>5</v>
      </c>
      <c r="AH38" s="524">
        <f>'HK4'!AD30</f>
        <v>7</v>
      </c>
      <c r="AI38" s="524">
        <f>'HK4'!AG30</f>
        <v>4</v>
      </c>
      <c r="AJ38" s="608">
        <f t="shared" si="7"/>
        <v>6.24</v>
      </c>
      <c r="AK38" s="608">
        <f t="shared" si="0"/>
        <v>6.61</v>
      </c>
      <c r="AL38" s="500" t="str">
        <f t="shared" si="1"/>
        <v>TB.Khá</v>
      </c>
      <c r="AM38" s="261">
        <f t="shared" si="2"/>
        <v>1</v>
      </c>
      <c r="AN38" s="261">
        <f t="shared" si="3"/>
        <v>0</v>
      </c>
      <c r="AO38" s="279" t="str">
        <f t="shared" si="4"/>
        <v>Học tiếp</v>
      </c>
      <c r="AP38" s="388">
        <f t="shared" si="5"/>
        <v>6.69</v>
      </c>
    </row>
    <row r="39" spans="1:42" s="318" customFormat="1" ht="23.25" customHeight="1" hidden="1">
      <c r="A39" s="246">
        <v>29</v>
      </c>
      <c r="B39" s="247" t="s">
        <v>162</v>
      </c>
      <c r="C39" s="595" t="s">
        <v>163</v>
      </c>
      <c r="D39" s="53" t="s">
        <v>290</v>
      </c>
      <c r="E39" s="246" t="s">
        <v>164</v>
      </c>
      <c r="F39" s="319" t="s">
        <v>62</v>
      </c>
      <c r="G39" s="522">
        <f>'HK1'!I31</f>
        <v>5</v>
      </c>
      <c r="H39" s="522">
        <f>'HK1'!L31</f>
        <v>5</v>
      </c>
      <c r="I39" s="522">
        <f>'HK1'!O31</f>
        <v>5</v>
      </c>
      <c r="J39" s="522">
        <f>'HK1'!R31</f>
        <v>10</v>
      </c>
      <c r="K39" s="523">
        <f>'HK1'!U31</f>
        <v>5</v>
      </c>
      <c r="L39" s="522">
        <f>'HK1'!X31</f>
        <v>7</v>
      </c>
      <c r="M39" s="522">
        <f>'HK2'!I31</f>
        <v>8</v>
      </c>
      <c r="N39" s="522">
        <f>'HK2'!L31</f>
        <v>5</v>
      </c>
      <c r="O39" s="522">
        <f>'HK2'!O31</f>
        <v>5</v>
      </c>
      <c r="P39" s="522">
        <f>'HK2'!R31</f>
        <v>5</v>
      </c>
      <c r="Q39" s="522">
        <f>'HK2'!U31</f>
        <v>7</v>
      </c>
      <c r="R39" s="522">
        <f>'HK2'!X31</f>
        <v>7</v>
      </c>
      <c r="S39" s="522">
        <f>'HK3'!I31</f>
        <v>9</v>
      </c>
      <c r="T39" s="522">
        <f>'HK3'!L31</f>
        <v>6</v>
      </c>
      <c r="U39" s="522">
        <f>'HK3'!O31</f>
        <v>6</v>
      </c>
      <c r="V39" s="522">
        <f>'HK3'!R31</f>
        <v>7</v>
      </c>
      <c r="W39" s="522">
        <f>'HK3'!U31</f>
        <v>4</v>
      </c>
      <c r="X39" s="522">
        <f>'HK3'!X31</f>
        <v>5</v>
      </c>
      <c r="Y39" s="522">
        <f>'HK3'!AA31</f>
        <v>5</v>
      </c>
      <c r="Z39" s="522">
        <f>'HK4'!I31</f>
        <v>6</v>
      </c>
      <c r="AA39" s="608">
        <f t="shared" si="6"/>
        <v>6.24</v>
      </c>
      <c r="AB39" s="522">
        <f>'HK4'!L31</f>
        <v>4</v>
      </c>
      <c r="AC39" s="522">
        <f>'HK4'!O31</f>
        <v>7</v>
      </c>
      <c r="AD39" s="522">
        <f>'HK4'!R31</f>
        <v>1</v>
      </c>
      <c r="AE39" s="522">
        <f>'HK4'!U31</f>
        <v>7</v>
      </c>
      <c r="AF39" s="522">
        <f>'HK4'!X31</f>
        <v>5</v>
      </c>
      <c r="AG39" s="522">
        <f>'HK4'!AA31</f>
        <v>6</v>
      </c>
      <c r="AH39" s="524">
        <f>'HK4'!AD31</f>
        <v>10</v>
      </c>
      <c r="AI39" s="524">
        <f>'HK4'!AG31</f>
        <v>6</v>
      </c>
      <c r="AJ39" s="608">
        <f t="shared" si="7"/>
        <v>5.14</v>
      </c>
      <c r="AK39" s="608">
        <f t="shared" si="0"/>
        <v>5.74</v>
      </c>
      <c r="AL39" s="500" t="str">
        <f t="shared" si="1"/>
        <v>Trung Bình</v>
      </c>
      <c r="AM39" s="261">
        <f t="shared" si="2"/>
        <v>3</v>
      </c>
      <c r="AN39" s="261">
        <f t="shared" si="3"/>
        <v>10</v>
      </c>
      <c r="AO39" s="279" t="str">
        <f t="shared" si="4"/>
        <v>Học tiếp</v>
      </c>
      <c r="AP39" s="388">
        <f t="shared" si="5"/>
        <v>5.85</v>
      </c>
    </row>
    <row r="40" spans="1:42" s="318" customFormat="1" ht="23.25" customHeight="1" hidden="1">
      <c r="A40" s="246">
        <v>30</v>
      </c>
      <c r="B40" s="247" t="s">
        <v>165</v>
      </c>
      <c r="C40" s="595" t="s">
        <v>60</v>
      </c>
      <c r="D40" s="53" t="s">
        <v>291</v>
      </c>
      <c r="E40" s="246" t="s">
        <v>166</v>
      </c>
      <c r="F40" s="319" t="s">
        <v>69</v>
      </c>
      <c r="G40" s="522">
        <f>'HK1'!I32</f>
        <v>10</v>
      </c>
      <c r="H40" s="522">
        <f>'HK1'!L32</f>
        <v>6</v>
      </c>
      <c r="I40" s="522">
        <f>'HK1'!O32</f>
        <v>7</v>
      </c>
      <c r="J40" s="522">
        <f>'HK1'!R32</f>
        <v>9</v>
      </c>
      <c r="K40" s="523">
        <f>'HK1'!U32</f>
        <v>6</v>
      </c>
      <c r="L40" s="522">
        <f>'HK1'!X32</f>
        <v>7</v>
      </c>
      <c r="M40" s="522">
        <f>'HK2'!I32</f>
        <v>6</v>
      </c>
      <c r="N40" s="522">
        <f>'HK2'!L32</f>
        <v>5</v>
      </c>
      <c r="O40" s="522">
        <f>'HK2'!O32</f>
        <v>6</v>
      </c>
      <c r="P40" s="522">
        <f>'HK2'!R32</f>
        <v>6</v>
      </c>
      <c r="Q40" s="522">
        <f>'HK2'!U32</f>
        <v>5</v>
      </c>
      <c r="R40" s="522">
        <f>'HK2'!X32</f>
        <v>8</v>
      </c>
      <c r="S40" s="522">
        <f>'HK3'!I32</f>
        <v>9</v>
      </c>
      <c r="T40" s="522">
        <f>'HK3'!L32</f>
        <v>8</v>
      </c>
      <c r="U40" s="522">
        <f>'HK3'!O32</f>
        <v>6</v>
      </c>
      <c r="V40" s="522">
        <f>'HK3'!R32</f>
        <v>7</v>
      </c>
      <c r="W40" s="522">
        <f>'HK3'!U32</f>
        <v>8</v>
      </c>
      <c r="X40" s="522">
        <f>'HK3'!X32</f>
        <v>5</v>
      </c>
      <c r="Y40" s="522">
        <f>'HK3'!AA32</f>
        <v>6</v>
      </c>
      <c r="Z40" s="522">
        <f>'HK4'!I32</f>
        <v>6</v>
      </c>
      <c r="AA40" s="608">
        <f t="shared" si="6"/>
        <v>6.96</v>
      </c>
      <c r="AB40" s="522">
        <f>'HK4'!L32</f>
        <v>10</v>
      </c>
      <c r="AC40" s="522">
        <f>'HK4'!O32</f>
        <v>7</v>
      </c>
      <c r="AD40" s="522">
        <f>'HK4'!R32</f>
        <v>5</v>
      </c>
      <c r="AE40" s="522">
        <f>'HK4'!U32</f>
        <v>7</v>
      </c>
      <c r="AF40" s="522">
        <f>'HK4'!X32</f>
        <v>7</v>
      </c>
      <c r="AG40" s="522">
        <f>'HK4'!AA32</f>
        <v>9</v>
      </c>
      <c r="AH40" s="524">
        <f>'HK4'!AD32</f>
        <v>9</v>
      </c>
      <c r="AI40" s="524">
        <f>'HK4'!AG32</f>
        <v>8</v>
      </c>
      <c r="AJ40" s="608">
        <f t="shared" si="7"/>
        <v>7.43</v>
      </c>
      <c r="AK40" s="608">
        <f t="shared" si="0"/>
        <v>7.17</v>
      </c>
      <c r="AL40" s="500" t="str">
        <f t="shared" si="1"/>
        <v>Khá</v>
      </c>
      <c r="AM40" s="261">
        <f t="shared" si="2"/>
        <v>0</v>
      </c>
      <c r="AN40" s="261">
        <f t="shared" si="3"/>
        <v>0</v>
      </c>
      <c r="AO40" s="279" t="str">
        <f t="shared" si="4"/>
        <v>Học tiếp</v>
      </c>
      <c r="AP40" s="388">
        <f t="shared" si="5"/>
        <v>6.94</v>
      </c>
    </row>
    <row r="41" spans="1:42" s="318" customFormat="1" ht="23.25" customHeight="1" hidden="1">
      <c r="A41" s="471">
        <v>31</v>
      </c>
      <c r="B41" s="247" t="s">
        <v>167</v>
      </c>
      <c r="C41" s="595" t="s">
        <v>60</v>
      </c>
      <c r="D41" s="53" t="s">
        <v>292</v>
      </c>
      <c r="E41" s="246" t="s">
        <v>168</v>
      </c>
      <c r="F41" s="319" t="s">
        <v>89</v>
      </c>
      <c r="G41" s="522">
        <f>'HK1'!I33</f>
        <v>8</v>
      </c>
      <c r="H41" s="522">
        <f>'HK1'!L33</f>
        <v>6</v>
      </c>
      <c r="I41" s="522">
        <f>'HK1'!O33</f>
        <v>5</v>
      </c>
      <c r="J41" s="522">
        <f>'HK1'!R33</f>
        <v>8</v>
      </c>
      <c r="K41" s="523">
        <f>'HK1'!U33</f>
        <v>5</v>
      </c>
      <c r="L41" s="522">
        <f>'HK1'!X33</f>
        <v>7</v>
      </c>
      <c r="M41" s="522">
        <f>'HK2'!I33</f>
        <v>10</v>
      </c>
      <c r="N41" s="522">
        <f>'HK2'!L33</f>
        <v>5</v>
      </c>
      <c r="O41" s="522">
        <f>'HK2'!O33</f>
        <v>6</v>
      </c>
      <c r="P41" s="522">
        <f>'HK2'!R33</f>
        <v>6</v>
      </c>
      <c r="Q41" s="522">
        <f>'HK2'!U33</f>
        <v>5</v>
      </c>
      <c r="R41" s="522">
        <f>'HK2'!X33</f>
        <v>9</v>
      </c>
      <c r="S41" s="522">
        <f>'HK3'!I33</f>
        <v>9</v>
      </c>
      <c r="T41" s="522">
        <f>'HK3'!L33</f>
        <v>7</v>
      </c>
      <c r="U41" s="522">
        <f>'HK3'!O33</f>
        <v>6</v>
      </c>
      <c r="V41" s="522">
        <f>'HK3'!R33</f>
        <v>7</v>
      </c>
      <c r="W41" s="522">
        <f>'HK3'!U33</f>
        <v>6</v>
      </c>
      <c r="X41" s="522">
        <f>'HK3'!X33</f>
        <v>5</v>
      </c>
      <c r="Y41" s="522">
        <f>'HK3'!AA33</f>
        <v>5</v>
      </c>
      <c r="Z41" s="522">
        <f>'HK4'!I33</f>
        <v>6</v>
      </c>
      <c r="AA41" s="608">
        <f t="shared" si="6"/>
        <v>6.6</v>
      </c>
      <c r="AB41" s="522">
        <f>'HK4'!L33</f>
        <v>8</v>
      </c>
      <c r="AC41" s="522">
        <f>'HK4'!O33</f>
        <v>6</v>
      </c>
      <c r="AD41" s="522">
        <f>'HK4'!R33</f>
        <v>6</v>
      </c>
      <c r="AE41" s="522">
        <f>'HK4'!U33</f>
        <v>8</v>
      </c>
      <c r="AF41" s="522">
        <f>'HK4'!X33</f>
        <v>6</v>
      </c>
      <c r="AG41" s="522">
        <f>'HK4'!AA33</f>
        <v>6</v>
      </c>
      <c r="AH41" s="524">
        <f>'HK4'!AD33</f>
        <v>2</v>
      </c>
      <c r="AI41" s="524">
        <f>'HK4'!AG33</f>
        <v>9</v>
      </c>
      <c r="AJ41" s="608">
        <f t="shared" si="7"/>
        <v>6.48</v>
      </c>
      <c r="AK41" s="608">
        <f t="shared" si="0"/>
        <v>6.54</v>
      </c>
      <c r="AL41" s="500" t="str">
        <f t="shared" si="1"/>
        <v>TB.Khá</v>
      </c>
      <c r="AM41" s="261">
        <f t="shared" si="2"/>
        <v>1</v>
      </c>
      <c r="AN41" s="261">
        <f t="shared" si="3"/>
        <v>1</v>
      </c>
      <c r="AO41" s="279" t="str">
        <f t="shared" si="4"/>
        <v>Học tiếp</v>
      </c>
      <c r="AP41" s="388">
        <f t="shared" si="5"/>
        <v>6.55</v>
      </c>
    </row>
    <row r="42" spans="1:42" s="318" customFormat="1" ht="23.25" customHeight="1" hidden="1">
      <c r="A42" s="246">
        <v>32</v>
      </c>
      <c r="B42" s="247" t="s">
        <v>169</v>
      </c>
      <c r="C42" s="595" t="s">
        <v>170</v>
      </c>
      <c r="D42" s="53" t="s">
        <v>293</v>
      </c>
      <c r="E42" s="246" t="s">
        <v>171</v>
      </c>
      <c r="F42" s="319" t="s">
        <v>53</v>
      </c>
      <c r="G42" s="522">
        <f>'HK1'!I34</f>
        <v>5</v>
      </c>
      <c r="H42" s="522">
        <f>'HK1'!L34</f>
        <v>5</v>
      </c>
      <c r="I42" s="522">
        <f>'HK1'!O34</f>
        <v>6</v>
      </c>
      <c r="J42" s="522">
        <f>'HK1'!R34</f>
        <v>10</v>
      </c>
      <c r="K42" s="523">
        <f>'HK1'!U34</f>
        <v>5</v>
      </c>
      <c r="L42" s="522">
        <f>'HK1'!X34</f>
        <v>6</v>
      </c>
      <c r="M42" s="522">
        <f>'HK2'!I34</f>
        <v>8</v>
      </c>
      <c r="N42" s="522">
        <f>'HK2'!L34</f>
        <v>5</v>
      </c>
      <c r="O42" s="522">
        <f>'HK2'!O34</f>
        <v>6</v>
      </c>
      <c r="P42" s="522">
        <f>'HK2'!R34</f>
        <v>5</v>
      </c>
      <c r="Q42" s="522">
        <f>'HK2'!U34</f>
        <v>5</v>
      </c>
      <c r="R42" s="522">
        <f>'HK2'!X34</f>
        <v>5</v>
      </c>
      <c r="S42" s="522">
        <f>'HK3'!I34</f>
        <v>10</v>
      </c>
      <c r="T42" s="522">
        <f>'HK3'!L34</f>
        <v>8</v>
      </c>
      <c r="U42" s="522">
        <f>'HK3'!O34</f>
        <v>6</v>
      </c>
      <c r="V42" s="522">
        <f>'HK3'!R34</f>
        <v>6</v>
      </c>
      <c r="W42" s="522">
        <f>'HK3'!U34</f>
        <v>6</v>
      </c>
      <c r="X42" s="522">
        <f>'HK3'!X34</f>
        <v>5</v>
      </c>
      <c r="Y42" s="522">
        <f>'HK3'!AA34</f>
        <v>3</v>
      </c>
      <c r="Z42" s="522">
        <f>'HK4'!I34</f>
        <v>5</v>
      </c>
      <c r="AA42" s="608">
        <f t="shared" si="6"/>
        <v>6.6</v>
      </c>
      <c r="AB42" s="522">
        <f>'HK4'!L34</f>
        <v>7</v>
      </c>
      <c r="AC42" s="522">
        <f>'HK4'!O34</f>
        <v>9</v>
      </c>
      <c r="AD42" s="522">
        <f>'HK4'!R34</f>
        <v>8</v>
      </c>
      <c r="AE42" s="522">
        <f>'HK4'!U34</f>
        <v>7</v>
      </c>
      <c r="AF42" s="522">
        <f>'HK4'!X34</f>
        <v>5</v>
      </c>
      <c r="AG42" s="522">
        <f>'HK4'!AA34</f>
        <v>8</v>
      </c>
      <c r="AH42" s="524">
        <f>'HK4'!AD34</f>
        <v>0</v>
      </c>
      <c r="AI42" s="524">
        <f>'HK4'!AG34</f>
        <v>6</v>
      </c>
      <c r="AJ42" s="608">
        <f t="shared" si="7"/>
        <v>7</v>
      </c>
      <c r="AK42" s="608">
        <f t="shared" si="0"/>
        <v>6.78</v>
      </c>
      <c r="AL42" s="500" t="str">
        <f t="shared" si="1"/>
        <v>TB.Khá</v>
      </c>
      <c r="AM42" s="261">
        <f t="shared" si="2"/>
        <v>2</v>
      </c>
      <c r="AN42" s="261">
        <f t="shared" si="3"/>
        <v>1</v>
      </c>
      <c r="AO42" s="279" t="str">
        <f t="shared" si="4"/>
        <v>Học tiếp</v>
      </c>
      <c r="AP42" s="388">
        <f t="shared" si="5"/>
        <v>6.43</v>
      </c>
    </row>
    <row r="43" spans="1:42" s="318" customFormat="1" ht="23.25" customHeight="1" hidden="1">
      <c r="A43" s="246">
        <v>33</v>
      </c>
      <c r="B43" s="247" t="s">
        <v>172</v>
      </c>
      <c r="C43" s="595" t="s">
        <v>173</v>
      </c>
      <c r="D43" s="53" t="s">
        <v>294</v>
      </c>
      <c r="E43" s="246" t="s">
        <v>174</v>
      </c>
      <c r="F43" s="319" t="s">
        <v>53</v>
      </c>
      <c r="G43" s="522">
        <f>'HK1'!I35</f>
        <v>6</v>
      </c>
      <c r="H43" s="522">
        <f>'HK1'!L35</f>
        <v>5</v>
      </c>
      <c r="I43" s="522">
        <f>'HK1'!O35</f>
        <v>7</v>
      </c>
      <c r="J43" s="522">
        <f>'HK1'!R35</f>
        <v>6</v>
      </c>
      <c r="K43" s="523">
        <f>'HK1'!U35</f>
        <v>7</v>
      </c>
      <c r="L43" s="522">
        <f>'HK1'!X35</f>
        <v>7</v>
      </c>
      <c r="M43" s="522">
        <f>'HK2'!I35</f>
        <v>7</v>
      </c>
      <c r="N43" s="522">
        <f>'HK2'!L35</f>
        <v>5</v>
      </c>
      <c r="O43" s="522">
        <f>'HK2'!O35</f>
        <v>7</v>
      </c>
      <c r="P43" s="522">
        <f>'HK2'!R35</f>
        <v>5</v>
      </c>
      <c r="Q43" s="522">
        <f>'HK2'!U35</f>
        <v>8</v>
      </c>
      <c r="R43" s="522">
        <f>'HK2'!X35</f>
        <v>8</v>
      </c>
      <c r="S43" s="522">
        <f>'HK3'!I35</f>
        <v>9</v>
      </c>
      <c r="T43" s="522">
        <f>'HK3'!L35</f>
        <v>8</v>
      </c>
      <c r="U43" s="522">
        <f>'HK3'!O35</f>
        <v>7</v>
      </c>
      <c r="V43" s="522">
        <f>'HK3'!R35</f>
        <v>7</v>
      </c>
      <c r="W43" s="522">
        <f>'HK3'!U35</f>
        <v>7</v>
      </c>
      <c r="X43" s="522">
        <f>'HK3'!X35</f>
        <v>6</v>
      </c>
      <c r="Y43" s="522">
        <f>'HK3'!AA35</f>
        <v>3</v>
      </c>
      <c r="Z43" s="522">
        <f>'HK4'!I35</f>
        <v>5</v>
      </c>
      <c r="AA43" s="608">
        <f t="shared" si="6"/>
        <v>7</v>
      </c>
      <c r="AB43" s="522">
        <f>'HK4'!L35</f>
        <v>7</v>
      </c>
      <c r="AC43" s="522">
        <f>'HK4'!O35</f>
        <v>7</v>
      </c>
      <c r="AD43" s="522">
        <f>'HK4'!R35</f>
        <v>3</v>
      </c>
      <c r="AE43" s="522">
        <f>'HK4'!U35</f>
        <v>6</v>
      </c>
      <c r="AF43" s="522">
        <f>'HK4'!X35</f>
        <v>7</v>
      </c>
      <c r="AG43" s="522">
        <f>'HK4'!AA35</f>
        <v>7</v>
      </c>
      <c r="AH43" s="524">
        <f>'HK4'!AD35</f>
        <v>0</v>
      </c>
      <c r="AI43" s="524">
        <f>'HK4'!AG35</f>
        <v>6</v>
      </c>
      <c r="AJ43" s="608">
        <f t="shared" si="7"/>
        <v>5.71</v>
      </c>
      <c r="AK43" s="608">
        <f aca="true" t="shared" si="8" ref="AK43:AK70">ROUND(SUMPRODUCT(S43:AI43,$S$10:$AI$10)/SUMIF($S43:$AI43,"&lt;&gt;M",$S$10:$AI$10),2)</f>
        <v>6.41</v>
      </c>
      <c r="AL43" s="500" t="str">
        <f aca="true" t="shared" si="9" ref="AL43:AL70">IF(AK43&gt;=9,"Xuất Sắc",IF(AK43&gt;=8,"Giỏi",IF(AK43&gt;=7,"Khá",IF(AK43&gt;=6,"TB.Khá",IF(AK43&gt;=5,"Trung Bình",IF(AK43&gt;=4,"Yếu","Kém"))))))</f>
        <v>TB.Khá</v>
      </c>
      <c r="AM43" s="261">
        <f aca="true" t="shared" si="10" ref="AM43:AM70">COUNTIF(G43:AI43,"&lt;5")</f>
        <v>3</v>
      </c>
      <c r="AN43" s="261">
        <f aca="true" t="shared" si="11" ref="AN43:AN70">SUMIF(G43:AI43,"&lt;5",$G$10:$AI$10)</f>
        <v>5</v>
      </c>
      <c r="AO43" s="279" t="str">
        <f aca="true" t="shared" si="12" ref="AO43:AO70">IF(AND(AK43&gt;=5,AN43&lt;=25),"Học tiếp",IF(OR(AK43&lt;3.5,AP43&lt;4),"Thôi học","Ngừng học"))</f>
        <v>Học tiếp</v>
      </c>
      <c r="AP43" s="388">
        <f aca="true" t="shared" si="13" ref="AP43:AP70">ROUND(SUMPRODUCT(G43:AI43,$G$10:$AI$10)/SUMIF($G43:$AI43,"&lt;&gt;M",$G$10:$AI$10),2)</f>
        <v>6.35</v>
      </c>
    </row>
    <row r="44" spans="1:42" s="318" customFormat="1" ht="23.25" customHeight="1" hidden="1">
      <c r="A44" s="471">
        <v>34</v>
      </c>
      <c r="B44" s="247" t="s">
        <v>175</v>
      </c>
      <c r="C44" s="595" t="s">
        <v>64</v>
      </c>
      <c r="D44" s="53" t="s">
        <v>295</v>
      </c>
      <c r="E44" s="246" t="s">
        <v>176</v>
      </c>
      <c r="F44" s="319" t="s">
        <v>5</v>
      </c>
      <c r="G44" s="522">
        <f>'HK1'!I36</f>
        <v>7</v>
      </c>
      <c r="H44" s="522">
        <f>'HK1'!L36</f>
        <v>5</v>
      </c>
      <c r="I44" s="522">
        <f>'HK1'!O36</f>
        <v>8</v>
      </c>
      <c r="J44" s="522">
        <f>'HK1'!R36</f>
        <v>6</v>
      </c>
      <c r="K44" s="523">
        <f>'HK1'!U36</f>
        <v>6</v>
      </c>
      <c r="L44" s="522">
        <f>'HK1'!X36</f>
        <v>6</v>
      </c>
      <c r="M44" s="522">
        <f>'HK2'!I36</f>
        <v>9</v>
      </c>
      <c r="N44" s="522">
        <f>'HK2'!L36</f>
        <v>6</v>
      </c>
      <c r="O44" s="522">
        <f>'HK2'!O36</f>
        <v>7</v>
      </c>
      <c r="P44" s="522">
        <f>'HK2'!R36</f>
        <v>7</v>
      </c>
      <c r="Q44" s="522">
        <f>'HK2'!U36</f>
        <v>7</v>
      </c>
      <c r="R44" s="522">
        <f>'HK2'!X36</f>
        <v>7</v>
      </c>
      <c r="S44" s="522">
        <f>'HK3'!I36</f>
        <v>9</v>
      </c>
      <c r="T44" s="522">
        <f>'HK3'!L36</f>
        <v>7</v>
      </c>
      <c r="U44" s="522">
        <f>'HK3'!O36</f>
        <v>7</v>
      </c>
      <c r="V44" s="522">
        <f>'HK3'!R36</f>
        <v>7</v>
      </c>
      <c r="W44" s="522">
        <f>'HK3'!U36</f>
        <v>7</v>
      </c>
      <c r="X44" s="522">
        <f>'HK3'!X36</f>
        <v>5</v>
      </c>
      <c r="Y44" s="522">
        <f>'HK3'!AA36</f>
        <v>8</v>
      </c>
      <c r="Z44" s="522">
        <f>'HK4'!I36</f>
        <v>7</v>
      </c>
      <c r="AA44" s="608">
        <f t="shared" si="6"/>
        <v>7.08</v>
      </c>
      <c r="AB44" s="522">
        <f>'HK4'!L36</f>
        <v>9</v>
      </c>
      <c r="AC44" s="522">
        <f>'HK4'!O36</f>
        <v>7</v>
      </c>
      <c r="AD44" s="522">
        <f>'HK4'!R36</f>
        <v>8</v>
      </c>
      <c r="AE44" s="522">
        <f>'HK4'!U36</f>
        <v>6</v>
      </c>
      <c r="AF44" s="522">
        <f>'HK4'!X36</f>
        <v>6</v>
      </c>
      <c r="AG44" s="522">
        <f>'HK4'!AA36</f>
        <v>8</v>
      </c>
      <c r="AH44" s="524">
        <f>'HK4'!AD36</f>
        <v>10</v>
      </c>
      <c r="AI44" s="524">
        <f>'HK4'!AG36</f>
        <v>6</v>
      </c>
      <c r="AJ44" s="608">
        <f t="shared" si="7"/>
        <v>7.43</v>
      </c>
      <c r="AK44" s="608">
        <f t="shared" si="8"/>
        <v>7.24</v>
      </c>
      <c r="AL44" s="500" t="str">
        <f t="shared" si="9"/>
        <v>Khá</v>
      </c>
      <c r="AM44" s="261">
        <f t="shared" si="10"/>
        <v>0</v>
      </c>
      <c r="AN44" s="261">
        <f t="shared" si="11"/>
        <v>0</v>
      </c>
      <c r="AO44" s="279" t="str">
        <f t="shared" si="12"/>
        <v>Học tiếp</v>
      </c>
      <c r="AP44" s="388">
        <f t="shared" si="13"/>
        <v>7.08</v>
      </c>
    </row>
    <row r="45" spans="1:42" s="318" customFormat="1" ht="23.25" customHeight="1" hidden="1">
      <c r="A45" s="246">
        <v>35</v>
      </c>
      <c r="B45" s="247" t="s">
        <v>177</v>
      </c>
      <c r="C45" s="595" t="s">
        <v>65</v>
      </c>
      <c r="D45" s="53" t="s">
        <v>296</v>
      </c>
      <c r="E45" s="246" t="s">
        <v>178</v>
      </c>
      <c r="F45" s="319" t="s">
        <v>53</v>
      </c>
      <c r="G45" s="522">
        <f>'HK1'!I37</f>
        <v>7</v>
      </c>
      <c r="H45" s="522">
        <f>'HK1'!L37</f>
        <v>5</v>
      </c>
      <c r="I45" s="522">
        <f>'HK1'!O37</f>
        <v>7</v>
      </c>
      <c r="J45" s="522">
        <f>'HK1'!R37</f>
        <v>9</v>
      </c>
      <c r="K45" s="523">
        <f>'HK1'!U37</f>
        <v>5</v>
      </c>
      <c r="L45" s="522">
        <f>'HK1'!X37</f>
        <v>5</v>
      </c>
      <c r="M45" s="522">
        <f>'HK2'!I37</f>
        <v>8</v>
      </c>
      <c r="N45" s="522">
        <f>'HK2'!L37</f>
        <v>4</v>
      </c>
      <c r="O45" s="522">
        <f>'HK2'!O37</f>
        <v>5</v>
      </c>
      <c r="P45" s="522">
        <f>'HK2'!R37</f>
        <v>6</v>
      </c>
      <c r="Q45" s="522">
        <f>'HK2'!U37</f>
        <v>5</v>
      </c>
      <c r="R45" s="522">
        <f>'HK2'!X37</f>
        <v>6</v>
      </c>
      <c r="S45" s="522">
        <f>'HK3'!I37</f>
        <v>9</v>
      </c>
      <c r="T45" s="522">
        <f>'HK3'!L37</f>
        <v>8</v>
      </c>
      <c r="U45" s="522">
        <f>'HK3'!O37</f>
        <v>7</v>
      </c>
      <c r="V45" s="522">
        <f>'HK3'!R37</f>
        <v>6</v>
      </c>
      <c r="W45" s="522">
        <f>'HK3'!U37</f>
        <v>6</v>
      </c>
      <c r="X45" s="522">
        <f>'HK3'!X37</f>
        <v>6</v>
      </c>
      <c r="Y45" s="522">
        <f>'HK3'!AA37</f>
        <v>3</v>
      </c>
      <c r="Z45" s="522">
        <f>'HK4'!I37</f>
        <v>6</v>
      </c>
      <c r="AA45" s="608">
        <f t="shared" si="6"/>
        <v>6.92</v>
      </c>
      <c r="AB45" s="522">
        <f>'HK4'!L37</f>
        <v>7</v>
      </c>
      <c r="AC45" s="522">
        <f>'HK4'!O37</f>
        <v>7</v>
      </c>
      <c r="AD45" s="522">
        <f>'HK4'!R37</f>
        <v>8</v>
      </c>
      <c r="AE45" s="522">
        <f>'HK4'!U37</f>
        <v>7</v>
      </c>
      <c r="AF45" s="522">
        <f>'HK4'!X37</f>
        <v>5</v>
      </c>
      <c r="AG45" s="522">
        <f>'HK4'!AA37</f>
        <v>8</v>
      </c>
      <c r="AH45" s="524">
        <f>'HK4'!AD37</f>
        <v>0</v>
      </c>
      <c r="AI45" s="524">
        <f>'HK4'!AG37</f>
        <v>5</v>
      </c>
      <c r="AJ45" s="608">
        <f t="shared" si="7"/>
        <v>6.71</v>
      </c>
      <c r="AK45" s="608">
        <f t="shared" si="8"/>
        <v>6.83</v>
      </c>
      <c r="AL45" s="500" t="str">
        <f t="shared" si="9"/>
        <v>TB.Khá</v>
      </c>
      <c r="AM45" s="261">
        <f t="shared" si="10"/>
        <v>3</v>
      </c>
      <c r="AN45" s="261">
        <f t="shared" si="11"/>
        <v>5</v>
      </c>
      <c r="AO45" s="279" t="str">
        <f t="shared" si="12"/>
        <v>Học tiếp</v>
      </c>
      <c r="AP45" s="388">
        <f t="shared" si="13"/>
        <v>6.52</v>
      </c>
    </row>
    <row r="46" spans="1:42" s="318" customFormat="1" ht="23.25" customHeight="1" hidden="1">
      <c r="A46" s="246">
        <v>36</v>
      </c>
      <c r="B46" s="247" t="s">
        <v>179</v>
      </c>
      <c r="C46" s="595" t="s">
        <v>65</v>
      </c>
      <c r="D46" s="53" t="s">
        <v>297</v>
      </c>
      <c r="E46" s="246" t="s">
        <v>180</v>
      </c>
      <c r="F46" s="319" t="s">
        <v>5</v>
      </c>
      <c r="G46" s="522">
        <f>'HK1'!I38</f>
        <v>6</v>
      </c>
      <c r="H46" s="522">
        <f>'HK1'!L38</f>
        <v>6</v>
      </c>
      <c r="I46" s="522">
        <f>'HK1'!O38</f>
        <v>5</v>
      </c>
      <c r="J46" s="522">
        <f>'HK1'!R38</f>
        <v>7</v>
      </c>
      <c r="K46" s="523">
        <f>'HK1'!U38</f>
        <v>5</v>
      </c>
      <c r="L46" s="522">
        <f>'HK1'!X38</f>
        <v>7</v>
      </c>
      <c r="M46" s="522">
        <f>'HK2'!I38</f>
        <v>6</v>
      </c>
      <c r="N46" s="522">
        <f>'HK2'!L38</f>
        <v>6</v>
      </c>
      <c r="O46" s="522">
        <f>'HK2'!O38</f>
        <v>5</v>
      </c>
      <c r="P46" s="522">
        <f>'HK2'!R38</f>
        <v>5</v>
      </c>
      <c r="Q46" s="522">
        <f>'HK2'!U38</f>
        <v>5</v>
      </c>
      <c r="R46" s="522">
        <f>'HK2'!X38</f>
        <v>7</v>
      </c>
      <c r="S46" s="522">
        <f>'HK3'!I38</f>
        <v>9</v>
      </c>
      <c r="T46" s="522">
        <f>'HK3'!L38</f>
        <v>7</v>
      </c>
      <c r="U46" s="522">
        <f>'HK3'!O38</f>
        <v>5</v>
      </c>
      <c r="V46" s="522">
        <f>'HK3'!R38</f>
        <v>6</v>
      </c>
      <c r="W46" s="522">
        <f>'HK3'!U38</f>
        <v>6</v>
      </c>
      <c r="X46" s="522">
        <f>'HK3'!X38</f>
        <v>5</v>
      </c>
      <c r="Y46" s="522">
        <f>'HK3'!AA38</f>
        <v>5</v>
      </c>
      <c r="Z46" s="522">
        <f>'HK4'!I38</f>
        <v>6</v>
      </c>
      <c r="AA46" s="608">
        <f t="shared" si="6"/>
        <v>6.28</v>
      </c>
      <c r="AB46" s="522">
        <f>'HK4'!L38</f>
        <v>5</v>
      </c>
      <c r="AC46" s="522">
        <f>'HK4'!O38</f>
        <v>8</v>
      </c>
      <c r="AD46" s="522">
        <f>'HK4'!R38</f>
        <v>6</v>
      </c>
      <c r="AE46" s="522">
        <f>'HK4'!U38</f>
        <v>8</v>
      </c>
      <c r="AF46" s="522">
        <f>'HK4'!X38</f>
        <v>4</v>
      </c>
      <c r="AG46" s="522">
        <f>'HK4'!AA38</f>
        <v>7</v>
      </c>
      <c r="AH46" s="524">
        <f>'HK4'!AD38</f>
        <v>0</v>
      </c>
      <c r="AI46" s="524">
        <f>'HK4'!AG38</f>
        <v>5</v>
      </c>
      <c r="AJ46" s="608">
        <f t="shared" si="7"/>
        <v>6.1</v>
      </c>
      <c r="AK46" s="608">
        <f t="shared" si="8"/>
        <v>6.2</v>
      </c>
      <c r="AL46" s="500" t="str">
        <f t="shared" si="9"/>
        <v>TB.Khá</v>
      </c>
      <c r="AM46" s="261">
        <f t="shared" si="10"/>
        <v>2</v>
      </c>
      <c r="AN46" s="261">
        <f t="shared" si="11"/>
        <v>4</v>
      </c>
      <c r="AO46" s="279" t="str">
        <f t="shared" si="12"/>
        <v>Học tiếp</v>
      </c>
      <c r="AP46" s="388">
        <f t="shared" si="13"/>
        <v>5.91</v>
      </c>
    </row>
    <row r="47" spans="1:42" s="318" customFormat="1" ht="23.25" customHeight="1" hidden="1">
      <c r="A47" s="471">
        <v>37</v>
      </c>
      <c r="B47" s="247" t="s">
        <v>181</v>
      </c>
      <c r="C47" s="595" t="s">
        <v>182</v>
      </c>
      <c r="D47" s="53" t="s">
        <v>298</v>
      </c>
      <c r="E47" s="246" t="s">
        <v>183</v>
      </c>
      <c r="F47" s="319" t="s">
        <v>22</v>
      </c>
      <c r="G47" s="522">
        <f>'HK1'!I39</f>
        <v>7</v>
      </c>
      <c r="H47" s="522">
        <f>'HK1'!L39</f>
        <v>7</v>
      </c>
      <c r="I47" s="522">
        <f>'HK1'!O39</f>
        <v>7</v>
      </c>
      <c r="J47" s="522">
        <f>'HK1'!R39</f>
        <v>9</v>
      </c>
      <c r="K47" s="523">
        <f>'HK1'!U39</f>
        <v>6</v>
      </c>
      <c r="L47" s="522">
        <f>'HK1'!X39</f>
        <v>7</v>
      </c>
      <c r="M47" s="522">
        <f>'HK2'!I39</f>
        <v>6</v>
      </c>
      <c r="N47" s="522">
        <f>'HK2'!L39</f>
        <v>5</v>
      </c>
      <c r="O47" s="522">
        <f>'HK2'!O39</f>
        <v>6</v>
      </c>
      <c r="P47" s="522">
        <f>'HK2'!R39</f>
        <v>7</v>
      </c>
      <c r="Q47" s="522">
        <f>'HK2'!U39</f>
        <v>8</v>
      </c>
      <c r="R47" s="522">
        <f>'HK2'!X39</f>
        <v>5</v>
      </c>
      <c r="S47" s="522">
        <f>'HK3'!I39</f>
        <v>9</v>
      </c>
      <c r="T47" s="522">
        <f>'HK3'!L39</f>
        <v>7</v>
      </c>
      <c r="U47" s="522">
        <f>'HK3'!O39</f>
        <v>6</v>
      </c>
      <c r="V47" s="522">
        <f>'HK3'!R39</f>
        <v>7</v>
      </c>
      <c r="W47" s="522">
        <f>'HK3'!U39</f>
        <v>8</v>
      </c>
      <c r="X47" s="522">
        <f>'HK3'!X39</f>
        <v>6</v>
      </c>
      <c r="Y47" s="522">
        <f>'HK3'!AA39</f>
        <v>3</v>
      </c>
      <c r="Z47" s="522">
        <f>'HK4'!I39</f>
        <v>7</v>
      </c>
      <c r="AA47" s="608">
        <f t="shared" si="6"/>
        <v>7.12</v>
      </c>
      <c r="AB47" s="522">
        <f>'HK4'!L39</f>
        <v>7</v>
      </c>
      <c r="AC47" s="522">
        <f>'HK4'!O39</f>
        <v>9</v>
      </c>
      <c r="AD47" s="522">
        <f>'HK4'!R39</f>
        <v>3</v>
      </c>
      <c r="AE47" s="522">
        <f>'HK4'!U39</f>
        <v>6</v>
      </c>
      <c r="AF47" s="522">
        <f>'HK4'!X39</f>
        <v>7</v>
      </c>
      <c r="AG47" s="522">
        <f>'HK4'!AA39</f>
        <v>8</v>
      </c>
      <c r="AH47" s="524">
        <f>'HK4'!AD39</f>
        <v>10</v>
      </c>
      <c r="AI47" s="524">
        <f>'HK4'!AG39</f>
        <v>5</v>
      </c>
      <c r="AJ47" s="608">
        <f t="shared" si="7"/>
        <v>6.62</v>
      </c>
      <c r="AK47" s="608">
        <f t="shared" si="8"/>
        <v>6.89</v>
      </c>
      <c r="AL47" s="500" t="str">
        <f t="shared" si="9"/>
        <v>TB.Khá</v>
      </c>
      <c r="AM47" s="261">
        <f t="shared" si="10"/>
        <v>2</v>
      </c>
      <c r="AN47" s="261">
        <f t="shared" si="11"/>
        <v>4</v>
      </c>
      <c r="AO47" s="279" t="str">
        <f t="shared" si="12"/>
        <v>Học tiếp</v>
      </c>
      <c r="AP47" s="388">
        <f t="shared" si="13"/>
        <v>6.82</v>
      </c>
    </row>
    <row r="48" spans="1:42" s="318" customFormat="1" ht="23.25" customHeight="1" hidden="1">
      <c r="A48" s="246">
        <v>38</v>
      </c>
      <c r="B48" s="247" t="s">
        <v>184</v>
      </c>
      <c r="C48" s="595" t="s">
        <v>185</v>
      </c>
      <c r="D48" s="53" t="s">
        <v>299</v>
      </c>
      <c r="E48" s="246" t="s">
        <v>186</v>
      </c>
      <c r="F48" s="319" t="s">
        <v>53</v>
      </c>
      <c r="G48" s="522">
        <f>'HK1'!I40</f>
        <v>6</v>
      </c>
      <c r="H48" s="522">
        <f>'HK1'!L40</f>
        <v>5</v>
      </c>
      <c r="I48" s="522">
        <f>'HK1'!O40</f>
        <v>5</v>
      </c>
      <c r="J48" s="522">
        <f>'HK1'!R40</f>
        <v>9</v>
      </c>
      <c r="K48" s="523">
        <f>'HK1'!U40</f>
        <v>6</v>
      </c>
      <c r="L48" s="522">
        <f>'HK1'!X40</f>
        <v>5</v>
      </c>
      <c r="M48" s="522">
        <f>'HK2'!I40</f>
        <v>7</v>
      </c>
      <c r="N48" s="522">
        <f>'HK2'!L40</f>
        <v>6</v>
      </c>
      <c r="O48" s="522">
        <f>'HK2'!O40</f>
        <v>6</v>
      </c>
      <c r="P48" s="522">
        <f>'HK2'!R40</f>
        <v>6</v>
      </c>
      <c r="Q48" s="522">
        <f>'HK2'!U40</f>
        <v>5</v>
      </c>
      <c r="R48" s="522">
        <f>'HK2'!X40</f>
        <v>5</v>
      </c>
      <c r="S48" s="522">
        <f>'HK3'!I40</f>
        <v>9</v>
      </c>
      <c r="T48" s="522">
        <f>'HK3'!L40</f>
        <v>7</v>
      </c>
      <c r="U48" s="522">
        <f>'HK3'!O40</f>
        <v>6</v>
      </c>
      <c r="V48" s="522">
        <f>'HK3'!R40</f>
        <v>7</v>
      </c>
      <c r="W48" s="522">
        <f>'HK3'!U40</f>
        <v>7</v>
      </c>
      <c r="X48" s="522">
        <f>'HK3'!X40</f>
        <v>5</v>
      </c>
      <c r="Y48" s="522">
        <f>'HK3'!AA40</f>
        <v>3</v>
      </c>
      <c r="Z48" s="522">
        <f>'HK4'!I40</f>
        <v>6</v>
      </c>
      <c r="AA48" s="608">
        <f t="shared" si="6"/>
        <v>6.72</v>
      </c>
      <c r="AB48" s="522">
        <f>'HK4'!L40</f>
        <v>3</v>
      </c>
      <c r="AC48" s="522">
        <f>'HK4'!O40</f>
        <v>7</v>
      </c>
      <c r="AD48" s="522">
        <f>'HK4'!R40</f>
        <v>3</v>
      </c>
      <c r="AE48" s="522">
        <f>'HK4'!U40</f>
        <v>7</v>
      </c>
      <c r="AF48" s="522">
        <f>'HK4'!X40</f>
        <v>5</v>
      </c>
      <c r="AG48" s="522">
        <f>'HK4'!AA40</f>
        <v>7</v>
      </c>
      <c r="AH48" s="524">
        <f>'HK4'!AD40</f>
        <v>0</v>
      </c>
      <c r="AI48" s="524">
        <f>'HK4'!AG40</f>
        <v>4</v>
      </c>
      <c r="AJ48" s="608">
        <f t="shared" si="7"/>
        <v>5.05</v>
      </c>
      <c r="AK48" s="608">
        <f t="shared" si="8"/>
        <v>5.96</v>
      </c>
      <c r="AL48" s="500" t="str">
        <f t="shared" si="9"/>
        <v>Trung Bình</v>
      </c>
      <c r="AM48" s="261">
        <f t="shared" si="10"/>
        <v>5</v>
      </c>
      <c r="AN48" s="261">
        <f t="shared" si="11"/>
        <v>8</v>
      </c>
      <c r="AO48" s="279" t="str">
        <f t="shared" si="12"/>
        <v>Học tiếp</v>
      </c>
      <c r="AP48" s="388">
        <f t="shared" si="13"/>
        <v>6.06</v>
      </c>
    </row>
    <row r="49" spans="1:42" s="318" customFormat="1" ht="23.25" customHeight="1" hidden="1">
      <c r="A49" s="246">
        <v>39</v>
      </c>
      <c r="B49" s="505" t="s">
        <v>48</v>
      </c>
      <c r="C49" s="596" t="s">
        <v>187</v>
      </c>
      <c r="D49" s="506" t="s">
        <v>300</v>
      </c>
      <c r="E49" s="246" t="s">
        <v>52</v>
      </c>
      <c r="F49" s="319" t="s">
        <v>2</v>
      </c>
      <c r="G49" s="522">
        <f>'HK1'!I41</f>
        <v>9</v>
      </c>
      <c r="H49" s="522">
        <f>'HK1'!L41</f>
        <v>5</v>
      </c>
      <c r="I49" s="522">
        <f>'HK1'!O41</f>
        <v>7</v>
      </c>
      <c r="J49" s="522">
        <f>'HK1'!R41</f>
        <v>4</v>
      </c>
      <c r="K49" s="523">
        <f>'HK1'!U41</f>
        <v>7</v>
      </c>
      <c r="L49" s="522">
        <f>'HK1'!X41</f>
        <v>7</v>
      </c>
      <c r="M49" s="522">
        <f>'HK2'!I41</f>
        <v>8</v>
      </c>
      <c r="N49" s="522">
        <f>'HK2'!L41</f>
        <v>3</v>
      </c>
      <c r="O49" s="522">
        <f>'HK2'!O41</f>
        <v>5</v>
      </c>
      <c r="P49" s="522">
        <f>'HK2'!R41</f>
        <v>3</v>
      </c>
      <c r="Q49" s="522">
        <f>'HK2'!U41</f>
        <v>5</v>
      </c>
      <c r="R49" s="522">
        <f>'HK2'!X41</f>
        <v>9</v>
      </c>
      <c r="S49" s="522">
        <f>'HK3'!I41</f>
        <v>0</v>
      </c>
      <c r="T49" s="522">
        <f>'HK3'!L41</f>
        <v>0</v>
      </c>
      <c r="U49" s="522">
        <f>'HK3'!O41</f>
        <v>1</v>
      </c>
      <c r="V49" s="522">
        <f>'HK3'!R41</f>
        <v>0</v>
      </c>
      <c r="W49" s="522">
        <f>'HK3'!U41</f>
        <v>0</v>
      </c>
      <c r="X49" s="522">
        <f>'HK3'!X41</f>
        <v>0</v>
      </c>
      <c r="Y49" s="522">
        <f>'HK3'!AA41</f>
        <v>0</v>
      </c>
      <c r="Z49" s="522">
        <f>'HK4'!I41</f>
        <v>0</v>
      </c>
      <c r="AA49" s="608">
        <f t="shared" si="6"/>
        <v>0.2</v>
      </c>
      <c r="AB49" s="522">
        <f>'HK4'!L41</f>
        <v>0</v>
      </c>
      <c r="AC49" s="522">
        <f>'HK4'!O41</f>
        <v>0</v>
      </c>
      <c r="AD49" s="522">
        <f>'HK4'!R41</f>
        <v>0</v>
      </c>
      <c r="AE49" s="522">
        <f>'HK4'!U41</f>
        <v>0</v>
      </c>
      <c r="AF49" s="522">
        <f>'HK4'!X41</f>
        <v>0</v>
      </c>
      <c r="AG49" s="522">
        <f>'HK4'!AA41</f>
        <v>0</v>
      </c>
      <c r="AH49" s="524">
        <f>'HK4'!AD41</f>
        <v>0</v>
      </c>
      <c r="AI49" s="524">
        <f>'HK4'!AG41</f>
        <v>0</v>
      </c>
      <c r="AJ49" s="608">
        <f t="shared" si="7"/>
        <v>0</v>
      </c>
      <c r="AK49" s="608">
        <f t="shared" si="8"/>
        <v>0.11</v>
      </c>
      <c r="AL49" s="500" t="str">
        <f t="shared" si="9"/>
        <v>Kém</v>
      </c>
      <c r="AM49" s="261">
        <f t="shared" si="10"/>
        <v>20</v>
      </c>
      <c r="AN49" s="261">
        <f t="shared" si="11"/>
        <v>59</v>
      </c>
      <c r="AO49" s="591" t="str">
        <f t="shared" si="12"/>
        <v>Thôi học</v>
      </c>
      <c r="AP49" s="388">
        <f t="shared" si="13"/>
        <v>2.77</v>
      </c>
    </row>
    <row r="50" spans="1:42" s="318" customFormat="1" ht="23.25" customHeight="1" hidden="1">
      <c r="A50" s="471">
        <v>40</v>
      </c>
      <c r="B50" s="247" t="s">
        <v>159</v>
      </c>
      <c r="C50" s="595" t="s">
        <v>188</v>
      </c>
      <c r="D50" s="53" t="s">
        <v>301</v>
      </c>
      <c r="E50" s="246" t="s">
        <v>70</v>
      </c>
      <c r="F50" s="319" t="s">
        <v>189</v>
      </c>
      <c r="G50" s="522">
        <f>'HK1'!I42</f>
        <v>6</v>
      </c>
      <c r="H50" s="522">
        <f>'HK1'!L42</f>
        <v>5</v>
      </c>
      <c r="I50" s="522">
        <f>'HK1'!O42</f>
        <v>4</v>
      </c>
      <c r="J50" s="522">
        <f>'HK1'!R42</f>
        <v>6</v>
      </c>
      <c r="K50" s="523">
        <f>'HK1'!U42</f>
        <v>4</v>
      </c>
      <c r="L50" s="522">
        <f>'HK1'!X42</f>
        <v>6</v>
      </c>
      <c r="M50" s="522">
        <f>'HK2'!I42</f>
        <v>9</v>
      </c>
      <c r="N50" s="522">
        <f>'HK2'!L42</f>
        <v>4</v>
      </c>
      <c r="O50" s="522">
        <f>'HK2'!O42</f>
        <v>6</v>
      </c>
      <c r="P50" s="522">
        <f>'HK2'!R42</f>
        <v>5</v>
      </c>
      <c r="Q50" s="522">
        <f>'HK2'!U42</f>
        <v>5</v>
      </c>
      <c r="R50" s="522">
        <f>'HK2'!X42</f>
        <v>6</v>
      </c>
      <c r="S50" s="522">
        <f>'HK3'!I42</f>
        <v>9</v>
      </c>
      <c r="T50" s="522">
        <f>'HK3'!L42</f>
        <v>7</v>
      </c>
      <c r="U50" s="522">
        <f>'HK3'!O42</f>
        <v>7</v>
      </c>
      <c r="V50" s="522">
        <f>'HK3'!R42</f>
        <v>7</v>
      </c>
      <c r="W50" s="522">
        <f>'HK3'!U42</f>
        <v>4</v>
      </c>
      <c r="X50" s="522">
        <f>'HK3'!X42</f>
        <v>4</v>
      </c>
      <c r="Y50" s="522">
        <f>'HK3'!AA42</f>
        <v>3</v>
      </c>
      <c r="Z50" s="522">
        <f>'HK4'!I42</f>
        <v>7</v>
      </c>
      <c r="AA50" s="608">
        <f t="shared" si="6"/>
        <v>6.6</v>
      </c>
      <c r="AB50" s="522">
        <f>'HK4'!L42</f>
        <v>5</v>
      </c>
      <c r="AC50" s="522">
        <f>'HK4'!O42</f>
        <v>6</v>
      </c>
      <c r="AD50" s="522">
        <f>'HK4'!R42</f>
        <v>1</v>
      </c>
      <c r="AE50" s="522">
        <f>'HK4'!U42</f>
        <v>3</v>
      </c>
      <c r="AF50" s="522">
        <f>'HK4'!X42</f>
        <v>4</v>
      </c>
      <c r="AG50" s="522">
        <f>'HK4'!AA42</f>
        <v>7</v>
      </c>
      <c r="AH50" s="524">
        <f>'HK4'!AD42</f>
        <v>0</v>
      </c>
      <c r="AI50" s="524">
        <f>'HK4'!AG42</f>
        <v>8</v>
      </c>
      <c r="AJ50" s="608">
        <f t="shared" si="7"/>
        <v>3.9</v>
      </c>
      <c r="AK50" s="608">
        <f t="shared" si="8"/>
        <v>5.37</v>
      </c>
      <c r="AL50" s="500" t="str">
        <f t="shared" si="9"/>
        <v>Trung Bình</v>
      </c>
      <c r="AM50" s="261">
        <f t="shared" si="10"/>
        <v>10</v>
      </c>
      <c r="AN50" s="261">
        <f t="shared" si="11"/>
        <v>30</v>
      </c>
      <c r="AO50" s="591" t="str">
        <f t="shared" si="12"/>
        <v>Ngừng học</v>
      </c>
      <c r="AP50" s="388">
        <f t="shared" si="13"/>
        <v>5.44</v>
      </c>
    </row>
    <row r="51" spans="1:42" s="318" customFormat="1" ht="23.25" customHeight="1" hidden="1">
      <c r="A51" s="246">
        <v>41</v>
      </c>
      <c r="B51" s="247" t="s">
        <v>192</v>
      </c>
      <c r="C51" s="595" t="s">
        <v>193</v>
      </c>
      <c r="D51" s="53" t="s">
        <v>303</v>
      </c>
      <c r="E51" s="246" t="s">
        <v>117</v>
      </c>
      <c r="F51" s="319" t="s">
        <v>27</v>
      </c>
      <c r="G51" s="522">
        <f>'HK1'!I43</f>
        <v>8</v>
      </c>
      <c r="H51" s="522">
        <f>'HK1'!L43</f>
        <v>5</v>
      </c>
      <c r="I51" s="522">
        <f>'HK1'!O43</f>
        <v>6</v>
      </c>
      <c r="J51" s="522">
        <f>'HK1'!R43</f>
        <v>6</v>
      </c>
      <c r="K51" s="523">
        <f>'HK1'!U43</f>
        <v>6</v>
      </c>
      <c r="L51" s="522">
        <f>'HK1'!X43</f>
        <v>6</v>
      </c>
      <c r="M51" s="522">
        <f>'HK2'!I43</f>
        <v>8</v>
      </c>
      <c r="N51" s="522">
        <f>'HK2'!L43</f>
        <v>5</v>
      </c>
      <c r="O51" s="522">
        <f>'HK2'!O43</f>
        <v>5</v>
      </c>
      <c r="P51" s="522">
        <f>'HK2'!R43</f>
        <v>5</v>
      </c>
      <c r="Q51" s="522">
        <f>'HK2'!U43</f>
        <v>5</v>
      </c>
      <c r="R51" s="522">
        <f>'HK2'!X43</f>
        <v>7</v>
      </c>
      <c r="S51" s="522">
        <f>'HK3'!I43</f>
        <v>9</v>
      </c>
      <c r="T51" s="522">
        <f>'HK3'!L43</f>
        <v>6</v>
      </c>
      <c r="U51" s="522">
        <f>'HK3'!O43</f>
        <v>6</v>
      </c>
      <c r="V51" s="522">
        <f>'HK3'!R43</f>
        <v>8</v>
      </c>
      <c r="W51" s="522">
        <f>'HK3'!U43</f>
        <v>6</v>
      </c>
      <c r="X51" s="522">
        <f>'HK3'!X43</f>
        <v>5</v>
      </c>
      <c r="Y51" s="522">
        <f>'HK3'!AA43</f>
        <v>8</v>
      </c>
      <c r="Z51" s="522">
        <f>'HK4'!I43</f>
        <v>6</v>
      </c>
      <c r="AA51" s="608">
        <f t="shared" si="6"/>
        <v>6.6</v>
      </c>
      <c r="AB51" s="522">
        <f>'HK4'!L43</f>
        <v>7</v>
      </c>
      <c r="AC51" s="522">
        <f>'HK4'!O43</f>
        <v>8</v>
      </c>
      <c r="AD51" s="522">
        <f>'HK4'!R43</f>
        <v>3</v>
      </c>
      <c r="AE51" s="522">
        <f>'HK4'!U43</f>
        <v>6</v>
      </c>
      <c r="AF51" s="522">
        <f>'HK4'!X43</f>
        <v>6</v>
      </c>
      <c r="AG51" s="522">
        <f>'HK4'!AA43</f>
        <v>7</v>
      </c>
      <c r="AH51" s="524">
        <f>'HK4'!AD43</f>
        <v>10</v>
      </c>
      <c r="AI51" s="524">
        <f>'HK4'!AG43</f>
        <v>8</v>
      </c>
      <c r="AJ51" s="608">
        <f t="shared" si="7"/>
        <v>6.19</v>
      </c>
      <c r="AK51" s="608">
        <f t="shared" si="8"/>
        <v>6.41</v>
      </c>
      <c r="AL51" s="500" t="str">
        <f t="shared" si="9"/>
        <v>TB.Khá</v>
      </c>
      <c r="AM51" s="261">
        <f t="shared" si="10"/>
        <v>1</v>
      </c>
      <c r="AN51" s="261">
        <f t="shared" si="11"/>
        <v>4</v>
      </c>
      <c r="AO51" s="279" t="str">
        <f t="shared" si="12"/>
        <v>Học tiếp</v>
      </c>
      <c r="AP51" s="388">
        <f t="shared" si="13"/>
        <v>6.22</v>
      </c>
    </row>
    <row r="52" spans="1:42" s="318" customFormat="1" ht="23.25" customHeight="1" hidden="1">
      <c r="A52" s="246">
        <v>42</v>
      </c>
      <c r="B52" s="247" t="s">
        <v>194</v>
      </c>
      <c r="C52" s="595" t="s">
        <v>66</v>
      </c>
      <c r="D52" s="53" t="s">
        <v>304</v>
      </c>
      <c r="E52" s="246" t="s">
        <v>195</v>
      </c>
      <c r="F52" s="319" t="s">
        <v>20</v>
      </c>
      <c r="G52" s="522">
        <f>'HK1'!I44</f>
        <v>7</v>
      </c>
      <c r="H52" s="522">
        <f>'HK1'!L44</f>
        <v>6</v>
      </c>
      <c r="I52" s="522">
        <f>'HK1'!O44</f>
        <v>5</v>
      </c>
      <c r="J52" s="522">
        <f>'HK1'!R44</f>
        <v>6</v>
      </c>
      <c r="K52" s="523">
        <f>'HK1'!U44</f>
        <v>6</v>
      </c>
      <c r="L52" s="522">
        <f>'HK1'!X44</f>
        <v>5</v>
      </c>
      <c r="M52" s="522">
        <f>'HK2'!I44</f>
        <v>9</v>
      </c>
      <c r="N52" s="522">
        <f>'HK2'!L44</f>
        <v>6</v>
      </c>
      <c r="O52" s="522">
        <f>'HK2'!O44</f>
        <v>6</v>
      </c>
      <c r="P52" s="522">
        <f>'HK2'!R44</f>
        <v>6</v>
      </c>
      <c r="Q52" s="522">
        <f>'HK2'!U44</f>
        <v>7</v>
      </c>
      <c r="R52" s="522">
        <f>'HK2'!X44</f>
        <v>5</v>
      </c>
      <c r="S52" s="522">
        <f>'HK3'!I44</f>
        <v>9</v>
      </c>
      <c r="T52" s="522">
        <f>'HK3'!L44</f>
        <v>4</v>
      </c>
      <c r="U52" s="522">
        <f>'HK3'!O44</f>
        <v>7</v>
      </c>
      <c r="V52" s="522">
        <f>'HK3'!R44</f>
        <v>8</v>
      </c>
      <c r="W52" s="522">
        <f>'HK3'!U44</f>
        <v>7</v>
      </c>
      <c r="X52" s="522">
        <f>'HK3'!X44</f>
        <v>5</v>
      </c>
      <c r="Y52" s="522">
        <f>'HK3'!AA44</f>
        <v>8</v>
      </c>
      <c r="Z52" s="522">
        <f>'HK4'!I44</f>
        <v>6</v>
      </c>
      <c r="AA52" s="608">
        <f t="shared" si="6"/>
        <v>6.68</v>
      </c>
      <c r="AB52" s="522">
        <f>'HK4'!L44</f>
        <v>7</v>
      </c>
      <c r="AC52" s="522">
        <f>'HK4'!O44</f>
        <v>8</v>
      </c>
      <c r="AD52" s="522">
        <f>'HK4'!R44</f>
        <v>5</v>
      </c>
      <c r="AE52" s="522">
        <f>'HK4'!U44</f>
        <v>7</v>
      </c>
      <c r="AF52" s="522">
        <f>'HK4'!X44</f>
        <v>7</v>
      </c>
      <c r="AG52" s="522">
        <f>'HK4'!AA44</f>
        <v>6</v>
      </c>
      <c r="AH52" s="524">
        <f>'HK4'!AD44</f>
        <v>6</v>
      </c>
      <c r="AI52" s="524">
        <f>'HK4'!AG44</f>
        <v>3</v>
      </c>
      <c r="AJ52" s="608">
        <f t="shared" si="7"/>
        <v>6.57</v>
      </c>
      <c r="AK52" s="608">
        <f t="shared" si="8"/>
        <v>6.63</v>
      </c>
      <c r="AL52" s="500" t="str">
        <f t="shared" si="9"/>
        <v>TB.Khá</v>
      </c>
      <c r="AM52" s="261">
        <f t="shared" si="10"/>
        <v>2</v>
      </c>
      <c r="AN52" s="261">
        <f t="shared" si="11"/>
        <v>3</v>
      </c>
      <c r="AO52" s="279" t="str">
        <f t="shared" si="12"/>
        <v>Học tiếp</v>
      </c>
      <c r="AP52" s="388">
        <f t="shared" si="13"/>
        <v>6.55</v>
      </c>
    </row>
    <row r="53" spans="1:42" s="318" customFormat="1" ht="23.25" customHeight="1" hidden="1">
      <c r="A53" s="471">
        <v>43</v>
      </c>
      <c r="B53" s="247" t="s">
        <v>198</v>
      </c>
      <c r="C53" s="595" t="s">
        <v>66</v>
      </c>
      <c r="D53" s="53" t="s">
        <v>306</v>
      </c>
      <c r="E53" s="246" t="s">
        <v>199</v>
      </c>
      <c r="F53" s="319" t="s">
        <v>53</v>
      </c>
      <c r="G53" s="522">
        <f>'HK1'!I45</f>
        <v>8</v>
      </c>
      <c r="H53" s="522">
        <f>'HK1'!L45</f>
        <v>5</v>
      </c>
      <c r="I53" s="522">
        <f>'HK1'!O45</f>
        <v>6</v>
      </c>
      <c r="J53" s="522">
        <f>'HK1'!R45</f>
        <v>10</v>
      </c>
      <c r="K53" s="523">
        <f>'HK1'!U45</f>
        <v>6</v>
      </c>
      <c r="L53" s="522">
        <f>'HK1'!X45</f>
        <v>7</v>
      </c>
      <c r="M53" s="522">
        <f>'HK2'!I45</f>
        <v>6</v>
      </c>
      <c r="N53" s="522">
        <f>'HK2'!L45</f>
        <v>5</v>
      </c>
      <c r="O53" s="522">
        <f>'HK2'!O45</f>
        <v>5</v>
      </c>
      <c r="P53" s="522">
        <f>'HK2'!R45</f>
        <v>5</v>
      </c>
      <c r="Q53" s="522">
        <f>'HK2'!U45</f>
        <v>7</v>
      </c>
      <c r="R53" s="522">
        <f>'HK2'!X45</f>
        <v>5</v>
      </c>
      <c r="S53" s="522">
        <f>'HK3'!I45</f>
        <v>9</v>
      </c>
      <c r="T53" s="522">
        <f>'HK3'!L45</f>
        <v>8</v>
      </c>
      <c r="U53" s="522">
        <f>'HK3'!O45</f>
        <v>7</v>
      </c>
      <c r="V53" s="522">
        <f>'HK3'!R45</f>
        <v>7</v>
      </c>
      <c r="W53" s="522">
        <f>'HK3'!U45</f>
        <v>6</v>
      </c>
      <c r="X53" s="522">
        <f>'HK3'!X45</f>
        <v>5</v>
      </c>
      <c r="Y53" s="522">
        <f>'HK3'!AA45</f>
        <v>3</v>
      </c>
      <c r="Z53" s="522">
        <f>'HK4'!I45</f>
        <v>5</v>
      </c>
      <c r="AA53" s="608">
        <f t="shared" si="6"/>
        <v>6.76</v>
      </c>
      <c r="AB53" s="522">
        <f>'HK4'!L45</f>
        <v>8</v>
      </c>
      <c r="AC53" s="522">
        <f>'HK4'!O45</f>
        <v>8</v>
      </c>
      <c r="AD53" s="522">
        <f>'HK4'!R45</f>
        <v>8</v>
      </c>
      <c r="AE53" s="522">
        <f>'HK4'!U45</f>
        <v>7</v>
      </c>
      <c r="AF53" s="522">
        <f>'HK4'!X45</f>
        <v>6</v>
      </c>
      <c r="AG53" s="522">
        <f>'HK4'!AA45</f>
        <v>8</v>
      </c>
      <c r="AH53" s="524">
        <f>'HK4'!AD45</f>
        <v>10</v>
      </c>
      <c r="AI53" s="524">
        <f>'HK4'!AG45</f>
        <v>5</v>
      </c>
      <c r="AJ53" s="608">
        <f t="shared" si="7"/>
        <v>7.62</v>
      </c>
      <c r="AK53" s="608">
        <f t="shared" si="8"/>
        <v>7.15</v>
      </c>
      <c r="AL53" s="500" t="str">
        <f t="shared" si="9"/>
        <v>Khá</v>
      </c>
      <c r="AM53" s="261">
        <f t="shared" si="10"/>
        <v>1</v>
      </c>
      <c r="AN53" s="261">
        <f t="shared" si="11"/>
        <v>0</v>
      </c>
      <c r="AO53" s="279" t="str">
        <f t="shared" si="12"/>
        <v>Học tiếp</v>
      </c>
      <c r="AP53" s="388">
        <f t="shared" si="13"/>
        <v>6.74</v>
      </c>
    </row>
    <row r="54" spans="1:42" s="318" customFormat="1" ht="23.25" customHeight="1" hidden="1">
      <c r="A54" s="246">
        <v>44</v>
      </c>
      <c r="B54" s="247" t="s">
        <v>59</v>
      </c>
      <c r="C54" s="595" t="s">
        <v>200</v>
      </c>
      <c r="D54" s="53" t="s">
        <v>307</v>
      </c>
      <c r="E54" s="246" t="s">
        <v>51</v>
      </c>
      <c r="F54" s="319" t="s">
        <v>53</v>
      </c>
      <c r="G54" s="522" t="str">
        <f>'HK1'!I46</f>
        <v>M</v>
      </c>
      <c r="H54" s="522">
        <f>'HK1'!L46</f>
        <v>6</v>
      </c>
      <c r="I54" s="522">
        <f>'HK1'!O46</f>
        <v>8</v>
      </c>
      <c r="J54" s="522">
        <f>'HK1'!R46</f>
        <v>9</v>
      </c>
      <c r="K54" s="523">
        <f>'HK1'!U46</f>
        <v>7</v>
      </c>
      <c r="L54" s="522">
        <f>'HK1'!X46</f>
        <v>7</v>
      </c>
      <c r="M54" s="522" t="str">
        <f>'HK2'!I46</f>
        <v>M</v>
      </c>
      <c r="N54" s="522">
        <f>'HK2'!L46</f>
        <v>5</v>
      </c>
      <c r="O54" s="522">
        <f>'HK2'!O46</f>
        <v>7</v>
      </c>
      <c r="P54" s="522">
        <f>'HK2'!R46</f>
        <v>7</v>
      </c>
      <c r="Q54" s="522">
        <f>'HK2'!U46</f>
        <v>5</v>
      </c>
      <c r="R54" s="522">
        <f>'HK2'!X46</f>
        <v>5</v>
      </c>
      <c r="S54" s="522" t="str">
        <f>'HK3'!I46</f>
        <v>M</v>
      </c>
      <c r="T54" s="522">
        <f>'HK3'!L46</f>
        <v>8</v>
      </c>
      <c r="U54" s="522">
        <f>'HK3'!O46</f>
        <v>7</v>
      </c>
      <c r="V54" s="522">
        <f>'HK3'!R46</f>
        <v>7</v>
      </c>
      <c r="W54" s="522">
        <f>'HK3'!U46</f>
        <v>8</v>
      </c>
      <c r="X54" s="522">
        <f>'HK3'!X46</f>
        <v>8</v>
      </c>
      <c r="Y54" s="522">
        <f>'HK3'!AA46</f>
        <v>3</v>
      </c>
      <c r="Z54" s="522">
        <f>'HK4'!I46</f>
        <v>6</v>
      </c>
      <c r="AA54" s="608">
        <f t="shared" si="6"/>
        <v>7.24</v>
      </c>
      <c r="AB54" s="522">
        <f>'HK4'!L46</f>
        <v>9</v>
      </c>
      <c r="AC54" s="522">
        <f>'HK4'!O46</f>
        <v>7</v>
      </c>
      <c r="AD54" s="522">
        <f>'HK4'!R46</f>
        <v>7</v>
      </c>
      <c r="AE54" s="522">
        <f>'HK4'!U46</f>
        <v>7</v>
      </c>
      <c r="AF54" s="522">
        <f>'HK4'!X46</f>
        <v>8</v>
      </c>
      <c r="AG54" s="522">
        <f>'HK4'!AA46</f>
        <v>7</v>
      </c>
      <c r="AH54" s="524">
        <f>'HK4'!AD46</f>
        <v>10</v>
      </c>
      <c r="AI54" s="524">
        <f>'HK4'!AG46</f>
        <v>4</v>
      </c>
      <c r="AJ54" s="608">
        <f t="shared" si="7"/>
        <v>7.57</v>
      </c>
      <c r="AK54" s="608">
        <f t="shared" si="8"/>
        <v>7.4</v>
      </c>
      <c r="AL54" s="500" t="str">
        <f t="shared" si="9"/>
        <v>Khá</v>
      </c>
      <c r="AM54" s="261">
        <f t="shared" si="10"/>
        <v>2</v>
      </c>
      <c r="AN54" s="261">
        <f t="shared" si="11"/>
        <v>0</v>
      </c>
      <c r="AO54" s="279" t="str">
        <f t="shared" si="12"/>
        <v>Học tiếp</v>
      </c>
      <c r="AP54" s="388">
        <f t="shared" si="13"/>
        <v>7.16</v>
      </c>
    </row>
    <row r="55" spans="1:42" s="318" customFormat="1" ht="23.25" customHeight="1" hidden="1">
      <c r="A55" s="246">
        <v>45</v>
      </c>
      <c r="B55" s="247" t="s">
        <v>43</v>
      </c>
      <c r="C55" s="595" t="s">
        <v>68</v>
      </c>
      <c r="D55" s="53" t="s">
        <v>308</v>
      </c>
      <c r="E55" s="246" t="s">
        <v>201</v>
      </c>
      <c r="F55" s="319" t="s">
        <v>45</v>
      </c>
      <c r="G55" s="522">
        <f>'HK1'!I47</f>
        <v>6</v>
      </c>
      <c r="H55" s="522">
        <f>'HK1'!L47</f>
        <v>5</v>
      </c>
      <c r="I55" s="522">
        <f>'HK1'!O47</f>
        <v>6</v>
      </c>
      <c r="J55" s="522">
        <f>'HK1'!R47</f>
        <v>8</v>
      </c>
      <c r="K55" s="523">
        <f>'HK1'!U47</f>
        <v>5</v>
      </c>
      <c r="L55" s="522">
        <f>'HK1'!X47</f>
        <v>6</v>
      </c>
      <c r="M55" s="522">
        <f>'HK2'!I47</f>
        <v>9</v>
      </c>
      <c r="N55" s="522">
        <f>'HK2'!L47</f>
        <v>4</v>
      </c>
      <c r="O55" s="522">
        <f>'HK2'!O47</f>
        <v>5</v>
      </c>
      <c r="P55" s="522">
        <f>'HK2'!R47</f>
        <v>5</v>
      </c>
      <c r="Q55" s="522">
        <f>'HK2'!U47</f>
        <v>6</v>
      </c>
      <c r="R55" s="522">
        <f>'HK2'!X47</f>
        <v>6</v>
      </c>
      <c r="S55" s="522">
        <f>'HK3'!I47</f>
        <v>9</v>
      </c>
      <c r="T55" s="522">
        <f>'HK3'!L47</f>
        <v>8</v>
      </c>
      <c r="U55" s="522">
        <f>'HK3'!O47</f>
        <v>5</v>
      </c>
      <c r="V55" s="522">
        <f>'HK3'!R47</f>
        <v>7</v>
      </c>
      <c r="W55" s="522">
        <f>'HK3'!U47</f>
        <v>5</v>
      </c>
      <c r="X55" s="522">
        <f>'HK3'!X47</f>
        <v>4</v>
      </c>
      <c r="Y55" s="522">
        <f>'HK3'!AA47</f>
        <v>3</v>
      </c>
      <c r="Z55" s="522">
        <f>'HK4'!I47</f>
        <v>6</v>
      </c>
      <c r="AA55" s="608">
        <f t="shared" si="6"/>
        <v>6.28</v>
      </c>
      <c r="AB55" s="522">
        <f>'HK4'!L47</f>
        <v>9</v>
      </c>
      <c r="AC55" s="522">
        <f>'HK4'!O47</f>
        <v>7</v>
      </c>
      <c r="AD55" s="522">
        <f>'HK4'!R47</f>
        <v>3</v>
      </c>
      <c r="AE55" s="522">
        <f>'HK4'!U47</f>
        <v>4</v>
      </c>
      <c r="AF55" s="522">
        <f>'HK4'!X47</f>
        <v>5</v>
      </c>
      <c r="AG55" s="522">
        <f>'HK4'!AA47</f>
        <v>6</v>
      </c>
      <c r="AH55" s="524">
        <f>'HK4'!AD47</f>
        <v>0</v>
      </c>
      <c r="AI55" s="524">
        <f>'HK4'!AG47</f>
        <v>6</v>
      </c>
      <c r="AJ55" s="608">
        <f t="shared" si="7"/>
        <v>5.19</v>
      </c>
      <c r="AK55" s="608">
        <f t="shared" si="8"/>
        <v>5.78</v>
      </c>
      <c r="AL55" s="500" t="str">
        <f t="shared" si="9"/>
        <v>Trung Bình</v>
      </c>
      <c r="AM55" s="261">
        <f t="shared" si="10"/>
        <v>6</v>
      </c>
      <c r="AN55" s="261">
        <f t="shared" si="11"/>
        <v>16</v>
      </c>
      <c r="AO55" s="279" t="str">
        <f t="shared" si="12"/>
        <v>Học tiếp</v>
      </c>
      <c r="AP55" s="388">
        <f t="shared" si="13"/>
        <v>5.86</v>
      </c>
    </row>
    <row r="56" spans="1:42" s="318" customFormat="1" ht="23.25" customHeight="1" hidden="1">
      <c r="A56" s="471">
        <v>46</v>
      </c>
      <c r="B56" s="247" t="s">
        <v>83</v>
      </c>
      <c r="C56" s="595" t="s">
        <v>205</v>
      </c>
      <c r="D56" s="53" t="s">
        <v>310</v>
      </c>
      <c r="E56" s="246" t="s">
        <v>206</v>
      </c>
      <c r="F56" s="319" t="s">
        <v>41</v>
      </c>
      <c r="G56" s="522">
        <f>'HK1'!I48</f>
        <v>7</v>
      </c>
      <c r="H56" s="522">
        <f>'HK1'!L48</f>
        <v>5</v>
      </c>
      <c r="I56" s="522">
        <f>'HK1'!O48</f>
        <v>4</v>
      </c>
      <c r="J56" s="522">
        <f>'HK1'!R48</f>
        <v>9</v>
      </c>
      <c r="K56" s="523">
        <f>'HK1'!U48</f>
        <v>5</v>
      </c>
      <c r="L56" s="522">
        <f>'HK1'!X48</f>
        <v>6</v>
      </c>
      <c r="M56" s="522">
        <f>'HK2'!I48</f>
        <v>9</v>
      </c>
      <c r="N56" s="522">
        <f>'HK2'!L48</f>
        <v>6</v>
      </c>
      <c r="O56" s="522">
        <f>'HK2'!O48</f>
        <v>6</v>
      </c>
      <c r="P56" s="522">
        <f>'HK2'!R48</f>
        <v>5</v>
      </c>
      <c r="Q56" s="522">
        <f>'HK2'!U48</f>
        <v>7</v>
      </c>
      <c r="R56" s="522">
        <f>'HK2'!X48</f>
        <v>6</v>
      </c>
      <c r="S56" s="522">
        <f>'HK3'!I48</f>
        <v>8</v>
      </c>
      <c r="T56" s="522">
        <f>'HK3'!L48</f>
        <v>7</v>
      </c>
      <c r="U56" s="522">
        <f>'HK3'!O48</f>
        <v>5</v>
      </c>
      <c r="V56" s="522">
        <f>'HK3'!R48</f>
        <v>6</v>
      </c>
      <c r="W56" s="522">
        <f>'HK3'!U48</f>
        <v>7</v>
      </c>
      <c r="X56" s="522">
        <f>'HK3'!X48</f>
        <v>5</v>
      </c>
      <c r="Y56" s="522">
        <f>'HK3'!AA48</f>
        <v>3</v>
      </c>
      <c r="Z56" s="522">
        <f>'HK4'!I48</f>
        <v>5</v>
      </c>
      <c r="AA56" s="608">
        <f t="shared" si="6"/>
        <v>6.08</v>
      </c>
      <c r="AB56" s="522">
        <f>'HK4'!L48</f>
        <v>6</v>
      </c>
      <c r="AC56" s="522">
        <f>'HK4'!O48</f>
        <v>7</v>
      </c>
      <c r="AD56" s="522">
        <f>'HK4'!R48</f>
        <v>3</v>
      </c>
      <c r="AE56" s="522">
        <f>'HK4'!U48</f>
        <v>5</v>
      </c>
      <c r="AF56" s="522">
        <f>'HK4'!X48</f>
        <v>4</v>
      </c>
      <c r="AG56" s="522">
        <f>'HK4'!AA48</f>
        <v>5</v>
      </c>
      <c r="AH56" s="524">
        <f>'HK4'!AD48</f>
        <v>0</v>
      </c>
      <c r="AI56" s="524">
        <f>'HK4'!AG48</f>
        <v>8</v>
      </c>
      <c r="AJ56" s="608">
        <f t="shared" si="7"/>
        <v>4.67</v>
      </c>
      <c r="AK56" s="608">
        <f t="shared" si="8"/>
        <v>5.43</v>
      </c>
      <c r="AL56" s="500" t="str">
        <f t="shared" si="9"/>
        <v>Trung Bình</v>
      </c>
      <c r="AM56" s="261">
        <f t="shared" si="10"/>
        <v>5</v>
      </c>
      <c r="AN56" s="261">
        <f t="shared" si="11"/>
        <v>12</v>
      </c>
      <c r="AO56" s="279" t="str">
        <f t="shared" si="12"/>
        <v>Học tiếp</v>
      </c>
      <c r="AP56" s="388">
        <f t="shared" si="13"/>
        <v>5.88</v>
      </c>
    </row>
    <row r="57" spans="1:42" s="318" customFormat="1" ht="23.25" customHeight="1" hidden="1">
      <c r="A57" s="246">
        <v>47</v>
      </c>
      <c r="B57" s="247" t="s">
        <v>83</v>
      </c>
      <c r="C57" s="595" t="s">
        <v>205</v>
      </c>
      <c r="D57" s="53" t="s">
        <v>311</v>
      </c>
      <c r="E57" s="246" t="s">
        <v>207</v>
      </c>
      <c r="F57" s="319" t="s">
        <v>53</v>
      </c>
      <c r="G57" s="522">
        <f>'HK1'!I49</f>
        <v>6</v>
      </c>
      <c r="H57" s="522">
        <f>'HK1'!L49</f>
        <v>5</v>
      </c>
      <c r="I57" s="522">
        <f>'HK1'!O49</f>
        <v>4</v>
      </c>
      <c r="J57" s="522">
        <f>'HK1'!R49</f>
        <v>9</v>
      </c>
      <c r="K57" s="523">
        <f>'HK1'!U49</f>
        <v>5</v>
      </c>
      <c r="L57" s="522">
        <f>'HK1'!X49</f>
        <v>7</v>
      </c>
      <c r="M57" s="522">
        <f>'HK2'!I49</f>
        <v>9</v>
      </c>
      <c r="N57" s="522">
        <f>'HK2'!L49</f>
        <v>7</v>
      </c>
      <c r="O57" s="522">
        <f>'HK2'!O49</f>
        <v>5</v>
      </c>
      <c r="P57" s="522">
        <f>'HK2'!R49</f>
        <v>6</v>
      </c>
      <c r="Q57" s="522">
        <f>'HK2'!U49</f>
        <v>5</v>
      </c>
      <c r="R57" s="522">
        <f>'HK2'!X49</f>
        <v>6</v>
      </c>
      <c r="S57" s="522">
        <f>'HK3'!I49</f>
        <v>8</v>
      </c>
      <c r="T57" s="522">
        <f>'HK3'!L49</f>
        <v>6</v>
      </c>
      <c r="U57" s="522">
        <f>'HK3'!O49</f>
        <v>5</v>
      </c>
      <c r="V57" s="522">
        <f>'HK3'!R49</f>
        <v>5</v>
      </c>
      <c r="W57" s="522">
        <f>'HK3'!U49</f>
        <v>6</v>
      </c>
      <c r="X57" s="522">
        <f>'HK3'!X49</f>
        <v>4</v>
      </c>
      <c r="Y57" s="522">
        <f>'HK3'!AA49</f>
        <v>3</v>
      </c>
      <c r="Z57" s="522">
        <f>'HK4'!I49</f>
        <v>6</v>
      </c>
      <c r="AA57" s="608">
        <f t="shared" si="6"/>
        <v>5.76</v>
      </c>
      <c r="AB57" s="522">
        <f>'HK4'!L49</f>
        <v>4</v>
      </c>
      <c r="AC57" s="522">
        <f>'HK4'!O49</f>
        <v>7</v>
      </c>
      <c r="AD57" s="522">
        <f>'HK4'!R49</f>
        <v>1</v>
      </c>
      <c r="AE57" s="522">
        <f>'HK4'!U49</f>
        <v>3</v>
      </c>
      <c r="AF57" s="522">
        <f>'HK4'!X49</f>
        <v>7</v>
      </c>
      <c r="AG57" s="522">
        <f>'HK4'!AA49</f>
        <v>6</v>
      </c>
      <c r="AH57" s="524">
        <f>'HK4'!AD49</f>
        <v>7</v>
      </c>
      <c r="AI57" s="524">
        <f>'HK4'!AG49</f>
        <v>8</v>
      </c>
      <c r="AJ57" s="608">
        <f t="shared" si="7"/>
        <v>4.52</v>
      </c>
      <c r="AK57" s="608">
        <f t="shared" si="8"/>
        <v>5.2</v>
      </c>
      <c r="AL57" s="500" t="str">
        <f t="shared" si="9"/>
        <v>Trung Bình</v>
      </c>
      <c r="AM57" s="261">
        <f t="shared" si="10"/>
        <v>6</v>
      </c>
      <c r="AN57" s="261">
        <f t="shared" si="11"/>
        <v>18</v>
      </c>
      <c r="AO57" s="279" t="str">
        <f t="shared" si="12"/>
        <v>Học tiếp</v>
      </c>
      <c r="AP57" s="388">
        <f t="shared" si="13"/>
        <v>5.67</v>
      </c>
    </row>
    <row r="58" spans="1:42" s="318" customFormat="1" ht="23.25" customHeight="1" hidden="1">
      <c r="A58" s="246">
        <v>48</v>
      </c>
      <c r="B58" s="247" t="s">
        <v>208</v>
      </c>
      <c r="C58" s="595" t="s">
        <v>209</v>
      </c>
      <c r="D58" s="53" t="s">
        <v>312</v>
      </c>
      <c r="E58" s="246" t="s">
        <v>210</v>
      </c>
      <c r="F58" s="319" t="s">
        <v>69</v>
      </c>
      <c r="G58" s="522">
        <f>'HK1'!I50</f>
        <v>6</v>
      </c>
      <c r="H58" s="522">
        <f>'HK1'!L50</f>
        <v>6</v>
      </c>
      <c r="I58" s="522">
        <f>'HK1'!O50</f>
        <v>7</v>
      </c>
      <c r="J58" s="522">
        <f>'HK1'!R50</f>
        <v>6</v>
      </c>
      <c r="K58" s="523">
        <f>'HK1'!U50</f>
        <v>5</v>
      </c>
      <c r="L58" s="522">
        <f>'HK1'!X50</f>
        <v>6</v>
      </c>
      <c r="M58" s="522">
        <f>'HK2'!I50</f>
        <v>9</v>
      </c>
      <c r="N58" s="522">
        <f>'HK2'!L50</f>
        <v>7</v>
      </c>
      <c r="O58" s="522">
        <f>'HK2'!O50</f>
        <v>7</v>
      </c>
      <c r="P58" s="522">
        <f>'HK2'!R50</f>
        <v>6</v>
      </c>
      <c r="Q58" s="522">
        <f>'HK2'!U50</f>
        <v>7</v>
      </c>
      <c r="R58" s="522">
        <f>'HK2'!X50</f>
        <v>7</v>
      </c>
      <c r="S58" s="522">
        <f>'HK3'!I50</f>
        <v>9</v>
      </c>
      <c r="T58" s="522">
        <f>'HK3'!L50</f>
        <v>7</v>
      </c>
      <c r="U58" s="522">
        <f>'HK3'!O50</f>
        <v>7</v>
      </c>
      <c r="V58" s="522">
        <f>'HK3'!R50</f>
        <v>7</v>
      </c>
      <c r="W58" s="522">
        <f>'HK3'!U50</f>
        <v>8</v>
      </c>
      <c r="X58" s="522">
        <f>'HK3'!X50</f>
        <v>6</v>
      </c>
      <c r="Y58" s="522">
        <f>'HK3'!AA50</f>
        <v>4</v>
      </c>
      <c r="Z58" s="522">
        <f>'HK4'!I50</f>
        <v>6</v>
      </c>
      <c r="AA58" s="608">
        <f t="shared" si="6"/>
        <v>7.16</v>
      </c>
      <c r="AB58" s="522">
        <f>'HK4'!L50</f>
        <v>8</v>
      </c>
      <c r="AC58" s="522">
        <f>'HK4'!O50</f>
        <v>6</v>
      </c>
      <c r="AD58" s="522">
        <f>'HK4'!R50</f>
        <v>7</v>
      </c>
      <c r="AE58" s="522">
        <f>'HK4'!U50</f>
        <v>10</v>
      </c>
      <c r="AF58" s="522">
        <f>'HK4'!X50</f>
        <v>7</v>
      </c>
      <c r="AG58" s="522">
        <f>'HK4'!AA50</f>
        <v>8</v>
      </c>
      <c r="AH58" s="524">
        <f>'HK4'!AD50</f>
        <v>10</v>
      </c>
      <c r="AI58" s="524">
        <f>'HK4'!AG50</f>
        <v>8</v>
      </c>
      <c r="AJ58" s="608">
        <f t="shared" si="7"/>
        <v>7.86</v>
      </c>
      <c r="AK58" s="608">
        <f t="shared" si="8"/>
        <v>7.48</v>
      </c>
      <c r="AL58" s="500" t="str">
        <f t="shared" si="9"/>
        <v>Khá</v>
      </c>
      <c r="AM58" s="261">
        <f t="shared" si="10"/>
        <v>1</v>
      </c>
      <c r="AN58" s="261">
        <f t="shared" si="11"/>
        <v>0</v>
      </c>
      <c r="AO58" s="279" t="str">
        <f t="shared" si="12"/>
        <v>Học tiếp</v>
      </c>
      <c r="AP58" s="388">
        <f t="shared" si="13"/>
        <v>7.08</v>
      </c>
    </row>
    <row r="59" spans="1:42" s="318" customFormat="1" ht="23.25" customHeight="1" hidden="1">
      <c r="A59" s="471">
        <v>49</v>
      </c>
      <c r="B59" s="247" t="s">
        <v>213</v>
      </c>
      <c r="C59" s="595" t="s">
        <v>214</v>
      </c>
      <c r="D59" s="53" t="s">
        <v>314</v>
      </c>
      <c r="E59" s="246" t="s">
        <v>215</v>
      </c>
      <c r="F59" s="319" t="s">
        <v>53</v>
      </c>
      <c r="G59" s="522">
        <f>'HK1'!I51</f>
        <v>5</v>
      </c>
      <c r="H59" s="522">
        <f>'HK1'!L51</f>
        <v>5</v>
      </c>
      <c r="I59" s="522">
        <f>'HK1'!O51</f>
        <v>5</v>
      </c>
      <c r="J59" s="522">
        <f>'HK1'!R51</f>
        <v>7</v>
      </c>
      <c r="K59" s="523">
        <f>'HK1'!U51</f>
        <v>5</v>
      </c>
      <c r="L59" s="522">
        <f>'HK1'!X51</f>
        <v>7</v>
      </c>
      <c r="M59" s="522">
        <f>'HK2'!I51</f>
        <v>5</v>
      </c>
      <c r="N59" s="522">
        <f>'HK2'!L51</f>
        <v>5</v>
      </c>
      <c r="O59" s="522">
        <f>'HK2'!O51</f>
        <v>5</v>
      </c>
      <c r="P59" s="522">
        <f>'HK2'!R51</f>
        <v>5</v>
      </c>
      <c r="Q59" s="522">
        <f>'HK2'!U51</f>
        <v>5</v>
      </c>
      <c r="R59" s="522">
        <f>'HK2'!X51</f>
        <v>5</v>
      </c>
      <c r="S59" s="522">
        <f>'HK3'!I51</f>
        <v>9</v>
      </c>
      <c r="T59" s="522">
        <f>'HK3'!L51</f>
        <v>6</v>
      </c>
      <c r="U59" s="522">
        <f>'HK3'!O51</f>
        <v>6</v>
      </c>
      <c r="V59" s="522">
        <f>'HK3'!R51</f>
        <v>7</v>
      </c>
      <c r="W59" s="522">
        <f>'HK3'!U51</f>
        <v>7</v>
      </c>
      <c r="X59" s="522">
        <f>'HK3'!X51</f>
        <v>4</v>
      </c>
      <c r="Y59" s="522">
        <f>'HK3'!AA51</f>
        <v>3</v>
      </c>
      <c r="Z59" s="522">
        <f>'HK4'!I51</f>
        <v>5</v>
      </c>
      <c r="AA59" s="608">
        <f t="shared" si="6"/>
        <v>6.32</v>
      </c>
      <c r="AB59" s="522">
        <f>'HK4'!L51</f>
        <v>5</v>
      </c>
      <c r="AC59" s="522">
        <f>'HK4'!O51</f>
        <v>5</v>
      </c>
      <c r="AD59" s="522">
        <f>'HK4'!R51</f>
        <v>3</v>
      </c>
      <c r="AE59" s="522">
        <f>'HK4'!U51</f>
        <v>6</v>
      </c>
      <c r="AF59" s="522">
        <f>'HK4'!X51</f>
        <v>5</v>
      </c>
      <c r="AG59" s="522">
        <f>'HK4'!AA51</f>
        <v>5</v>
      </c>
      <c r="AH59" s="524">
        <f>'HK4'!AD51</f>
        <v>0</v>
      </c>
      <c r="AI59" s="524">
        <f>'HK4'!AG51</f>
        <v>8</v>
      </c>
      <c r="AJ59" s="608">
        <f t="shared" si="7"/>
        <v>4.57</v>
      </c>
      <c r="AK59" s="608">
        <f t="shared" si="8"/>
        <v>5.52</v>
      </c>
      <c r="AL59" s="500" t="str">
        <f t="shared" si="9"/>
        <v>Trung Bình</v>
      </c>
      <c r="AM59" s="261">
        <f t="shared" si="10"/>
        <v>4</v>
      </c>
      <c r="AN59" s="261">
        <f t="shared" si="11"/>
        <v>8</v>
      </c>
      <c r="AO59" s="279" t="str">
        <f t="shared" si="12"/>
        <v>Học tiếp</v>
      </c>
      <c r="AP59" s="388">
        <f t="shared" si="13"/>
        <v>5.36</v>
      </c>
    </row>
    <row r="60" spans="1:42" s="318" customFormat="1" ht="23.25" customHeight="1" hidden="1">
      <c r="A60" s="246">
        <v>50</v>
      </c>
      <c r="B60" s="247" t="s">
        <v>216</v>
      </c>
      <c r="C60" s="595" t="s">
        <v>217</v>
      </c>
      <c r="D60" s="53" t="s">
        <v>315</v>
      </c>
      <c r="E60" s="246" t="s">
        <v>218</v>
      </c>
      <c r="F60" s="319" t="s">
        <v>42</v>
      </c>
      <c r="G60" s="522">
        <f>'HK1'!I52</f>
        <v>5</v>
      </c>
      <c r="H60" s="522">
        <f>'HK1'!L52</f>
        <v>5</v>
      </c>
      <c r="I60" s="522">
        <f>'HK1'!O52</f>
        <v>5</v>
      </c>
      <c r="J60" s="522">
        <f>'HK1'!R52</f>
        <v>6</v>
      </c>
      <c r="K60" s="523">
        <f>'HK1'!U52</f>
        <v>6</v>
      </c>
      <c r="L60" s="522">
        <f>'HK1'!X52</f>
        <v>5</v>
      </c>
      <c r="M60" s="522">
        <f>'HK2'!I52</f>
        <v>7</v>
      </c>
      <c r="N60" s="522">
        <f>'HK2'!L52</f>
        <v>6</v>
      </c>
      <c r="O60" s="522">
        <f>'HK2'!O52</f>
        <v>6</v>
      </c>
      <c r="P60" s="522">
        <f>'HK2'!R52</f>
        <v>6</v>
      </c>
      <c r="Q60" s="522">
        <f>'HK2'!U52</f>
        <v>7</v>
      </c>
      <c r="R60" s="522">
        <f>'HK2'!X52</f>
        <v>8</v>
      </c>
      <c r="S60" s="522">
        <f>'HK3'!I52</f>
        <v>9</v>
      </c>
      <c r="T60" s="522">
        <f>'HK3'!L52</f>
        <v>7</v>
      </c>
      <c r="U60" s="522">
        <f>'HK3'!O52</f>
        <v>5</v>
      </c>
      <c r="V60" s="522">
        <f>'HK3'!R52</f>
        <v>7</v>
      </c>
      <c r="W60" s="522">
        <f>'HK3'!U52</f>
        <v>7</v>
      </c>
      <c r="X60" s="522">
        <f>'HK3'!X52</f>
        <v>6</v>
      </c>
      <c r="Y60" s="522">
        <f>'HK3'!AA52</f>
        <v>7</v>
      </c>
      <c r="Z60" s="522">
        <f>'HK4'!I52</f>
        <v>7</v>
      </c>
      <c r="AA60" s="608">
        <f t="shared" si="6"/>
        <v>6.8</v>
      </c>
      <c r="AB60" s="522">
        <f>'HK4'!L52</f>
        <v>7</v>
      </c>
      <c r="AC60" s="522">
        <f>'HK4'!O52</f>
        <v>6</v>
      </c>
      <c r="AD60" s="522">
        <f>'HK4'!R52</f>
        <v>5</v>
      </c>
      <c r="AE60" s="522">
        <f>'HK4'!U52</f>
        <v>7</v>
      </c>
      <c r="AF60" s="522">
        <f>'HK4'!X52</f>
        <v>4</v>
      </c>
      <c r="AG60" s="522">
        <f>'HK4'!AA52</f>
        <v>6</v>
      </c>
      <c r="AH60" s="524">
        <f>'HK4'!AD52</f>
        <v>0</v>
      </c>
      <c r="AI60" s="524">
        <f>'HK4'!AG52</f>
        <v>6</v>
      </c>
      <c r="AJ60" s="608">
        <f t="shared" si="7"/>
        <v>5.57</v>
      </c>
      <c r="AK60" s="608">
        <f t="shared" si="8"/>
        <v>6.24</v>
      </c>
      <c r="AL60" s="500" t="str">
        <f t="shared" si="9"/>
        <v>TB.Khá</v>
      </c>
      <c r="AM60" s="261">
        <f t="shared" si="10"/>
        <v>2</v>
      </c>
      <c r="AN60" s="261">
        <f t="shared" si="11"/>
        <v>4</v>
      </c>
      <c r="AO60" s="279" t="str">
        <f t="shared" si="12"/>
        <v>Học tiếp</v>
      </c>
      <c r="AP60" s="388">
        <f t="shared" si="13"/>
        <v>6.08</v>
      </c>
    </row>
    <row r="61" spans="1:42" s="318" customFormat="1" ht="23.25" customHeight="1" hidden="1">
      <c r="A61" s="246">
        <v>51</v>
      </c>
      <c r="B61" s="247" t="s">
        <v>219</v>
      </c>
      <c r="C61" s="595" t="s">
        <v>220</v>
      </c>
      <c r="D61" s="53" t="s">
        <v>316</v>
      </c>
      <c r="E61" s="246" t="s">
        <v>221</v>
      </c>
      <c r="F61" s="319" t="s">
        <v>222</v>
      </c>
      <c r="G61" s="522">
        <f>'HK1'!I53</f>
        <v>5</v>
      </c>
      <c r="H61" s="522">
        <f>'HK1'!L53</f>
        <v>5</v>
      </c>
      <c r="I61" s="522">
        <f>'HK1'!O53</f>
        <v>4</v>
      </c>
      <c r="J61" s="522">
        <f>'HK1'!R53</f>
        <v>6</v>
      </c>
      <c r="K61" s="523">
        <f>'HK1'!U53</f>
        <v>5</v>
      </c>
      <c r="L61" s="522">
        <f>'HK1'!X53</f>
        <v>7</v>
      </c>
      <c r="M61" s="522">
        <f>'HK2'!I53</f>
        <v>9</v>
      </c>
      <c r="N61" s="522">
        <f>'HK2'!L53</f>
        <v>3</v>
      </c>
      <c r="O61" s="522">
        <f>'HK2'!O53</f>
        <v>5</v>
      </c>
      <c r="P61" s="522">
        <f>'HK2'!R53</f>
        <v>4</v>
      </c>
      <c r="Q61" s="522">
        <f>'HK2'!U53</f>
        <v>6</v>
      </c>
      <c r="R61" s="522">
        <f>'HK2'!X53</f>
        <v>8</v>
      </c>
      <c r="S61" s="522">
        <f>'HK3'!I53</f>
        <v>8</v>
      </c>
      <c r="T61" s="522">
        <f>'HK3'!L53</f>
        <v>7</v>
      </c>
      <c r="U61" s="522">
        <f>'HK3'!O53</f>
        <v>6</v>
      </c>
      <c r="V61" s="522">
        <f>'HK3'!R53</f>
        <v>7</v>
      </c>
      <c r="W61" s="522">
        <f>'HK3'!U53</f>
        <v>6</v>
      </c>
      <c r="X61" s="522">
        <f>'HK3'!X53</f>
        <v>4</v>
      </c>
      <c r="Y61" s="522">
        <f>'HK3'!AA53</f>
        <v>1</v>
      </c>
      <c r="Z61" s="522">
        <f>'HK4'!I53</f>
        <v>5</v>
      </c>
      <c r="AA61" s="608">
        <f t="shared" si="6"/>
        <v>6.16</v>
      </c>
      <c r="AB61" s="522">
        <f>'HK4'!L53</f>
        <v>1</v>
      </c>
      <c r="AC61" s="522">
        <f>'HK4'!O53</f>
        <v>2</v>
      </c>
      <c r="AD61" s="522">
        <f>'HK4'!R53</f>
        <v>1</v>
      </c>
      <c r="AE61" s="522">
        <f>'HK4'!U53</f>
        <v>2</v>
      </c>
      <c r="AF61" s="522">
        <f>'HK4'!X53</f>
        <v>2</v>
      </c>
      <c r="AG61" s="522">
        <f>'HK4'!AA53</f>
        <v>7</v>
      </c>
      <c r="AH61" s="524">
        <f>'HK4'!AD53</f>
        <v>0</v>
      </c>
      <c r="AI61" s="524">
        <f>'HK4'!AG53</f>
        <v>7</v>
      </c>
      <c r="AJ61" s="608">
        <f t="shared" si="7"/>
        <v>2.29</v>
      </c>
      <c r="AK61" s="608">
        <f t="shared" si="8"/>
        <v>4.39</v>
      </c>
      <c r="AL61" s="500" t="str">
        <f t="shared" si="9"/>
        <v>Yếu</v>
      </c>
      <c r="AM61" s="261">
        <f t="shared" si="10"/>
        <v>11</v>
      </c>
      <c r="AN61" s="261">
        <f t="shared" si="11"/>
        <v>34</v>
      </c>
      <c r="AO61" s="591" t="str">
        <f t="shared" si="12"/>
        <v>Ngừng học</v>
      </c>
      <c r="AP61" s="388">
        <f t="shared" si="13"/>
        <v>4.8</v>
      </c>
    </row>
    <row r="62" spans="1:42" s="318" customFormat="1" ht="23.25" customHeight="1" hidden="1">
      <c r="A62" s="471">
        <v>52</v>
      </c>
      <c r="B62" s="247" t="s">
        <v>225</v>
      </c>
      <c r="C62" s="595" t="s">
        <v>226</v>
      </c>
      <c r="D62" s="53" t="s">
        <v>318</v>
      </c>
      <c r="E62" s="246" t="s">
        <v>227</v>
      </c>
      <c r="F62" s="319" t="s">
        <v>4</v>
      </c>
      <c r="G62" s="522">
        <f>'HK1'!I54</f>
        <v>6</v>
      </c>
      <c r="H62" s="522">
        <f>'HK1'!L54</f>
        <v>5</v>
      </c>
      <c r="I62" s="522">
        <f>'HK1'!O54</f>
        <v>6</v>
      </c>
      <c r="J62" s="522">
        <f>'HK1'!R54</f>
        <v>9</v>
      </c>
      <c r="K62" s="523">
        <f>'HK1'!U54</f>
        <v>5</v>
      </c>
      <c r="L62" s="522">
        <f>'HK1'!X54</f>
        <v>7</v>
      </c>
      <c r="M62" s="522">
        <f>'HK2'!I54</f>
        <v>5</v>
      </c>
      <c r="N62" s="522">
        <f>'HK2'!L54</f>
        <v>6</v>
      </c>
      <c r="O62" s="522">
        <f>'HK2'!O54</f>
        <v>6</v>
      </c>
      <c r="P62" s="522">
        <f>'HK2'!R54</f>
        <v>5</v>
      </c>
      <c r="Q62" s="522">
        <f>'HK2'!U54</f>
        <v>6</v>
      </c>
      <c r="R62" s="522">
        <f>'HK2'!X54</f>
        <v>7</v>
      </c>
      <c r="S62" s="522">
        <f>'HK3'!I54</f>
        <v>10</v>
      </c>
      <c r="T62" s="522">
        <f>'HK3'!L54</f>
        <v>7</v>
      </c>
      <c r="U62" s="522">
        <f>'HK3'!O54</f>
        <v>5</v>
      </c>
      <c r="V62" s="522">
        <f>'HK3'!R54</f>
        <v>7</v>
      </c>
      <c r="W62" s="522">
        <f>'HK3'!U54</f>
        <v>5</v>
      </c>
      <c r="X62" s="522">
        <f>'HK3'!X54</f>
        <v>5</v>
      </c>
      <c r="Y62" s="522">
        <f>'HK3'!AA54</f>
        <v>4</v>
      </c>
      <c r="Z62" s="522">
        <f>'HK4'!I54</f>
        <v>5</v>
      </c>
      <c r="AA62" s="608">
        <f t="shared" si="6"/>
        <v>6.28</v>
      </c>
      <c r="AB62" s="522">
        <f>'HK4'!L54</f>
        <v>5</v>
      </c>
      <c r="AC62" s="522">
        <f>'HK4'!O54</f>
        <v>7</v>
      </c>
      <c r="AD62" s="522">
        <f>'HK4'!R54</f>
        <v>4</v>
      </c>
      <c r="AE62" s="522">
        <f>'HK4'!U54</f>
        <v>6</v>
      </c>
      <c r="AF62" s="522">
        <f>'HK4'!X54</f>
        <v>5</v>
      </c>
      <c r="AG62" s="522">
        <f>'HK4'!AA54</f>
        <v>6</v>
      </c>
      <c r="AH62" s="524">
        <f>'HK4'!AD54</f>
        <v>7</v>
      </c>
      <c r="AI62" s="524">
        <f>'HK4'!AG54</f>
        <v>6</v>
      </c>
      <c r="AJ62" s="608">
        <f t="shared" si="7"/>
        <v>5.52</v>
      </c>
      <c r="AK62" s="608">
        <f t="shared" si="8"/>
        <v>5.93</v>
      </c>
      <c r="AL62" s="500" t="str">
        <f t="shared" si="9"/>
        <v>Trung Bình</v>
      </c>
      <c r="AM62" s="261">
        <f t="shared" si="10"/>
        <v>2</v>
      </c>
      <c r="AN62" s="261">
        <f t="shared" si="11"/>
        <v>4</v>
      </c>
      <c r="AO62" s="279" t="str">
        <f t="shared" si="12"/>
        <v>Học tiếp</v>
      </c>
      <c r="AP62" s="388">
        <f t="shared" si="13"/>
        <v>5.91</v>
      </c>
    </row>
    <row r="63" spans="1:42" s="318" customFormat="1" ht="23.25" customHeight="1" hidden="1">
      <c r="A63" s="246">
        <v>53</v>
      </c>
      <c r="B63" s="247" t="s">
        <v>228</v>
      </c>
      <c r="C63" s="595" t="s">
        <v>73</v>
      </c>
      <c r="D63" s="53" t="s">
        <v>319</v>
      </c>
      <c r="E63" s="246" t="s">
        <v>229</v>
      </c>
      <c r="F63" s="319" t="s">
        <v>22</v>
      </c>
      <c r="G63" s="522">
        <f>'HK1'!I55</f>
        <v>8</v>
      </c>
      <c r="H63" s="522">
        <f>'HK1'!L55</f>
        <v>6</v>
      </c>
      <c r="I63" s="522">
        <f>'HK1'!O55</f>
        <v>5</v>
      </c>
      <c r="J63" s="522">
        <f>'HK1'!R55</f>
        <v>9</v>
      </c>
      <c r="K63" s="523">
        <f>'HK1'!U55</f>
        <v>6</v>
      </c>
      <c r="L63" s="522">
        <f>'HK1'!X55</f>
        <v>7</v>
      </c>
      <c r="M63" s="522">
        <f>'HK2'!I55</f>
        <v>5</v>
      </c>
      <c r="N63" s="522">
        <f>'HK2'!L55</f>
        <v>6</v>
      </c>
      <c r="O63" s="522">
        <f>'HK2'!O55</f>
        <v>7</v>
      </c>
      <c r="P63" s="522">
        <f>'HK2'!R55</f>
        <v>6</v>
      </c>
      <c r="Q63" s="522">
        <f>'HK2'!U55</f>
        <v>8</v>
      </c>
      <c r="R63" s="522">
        <f>'HK2'!X55</f>
        <v>9</v>
      </c>
      <c r="S63" s="522">
        <f>'HK3'!I55</f>
        <v>8</v>
      </c>
      <c r="T63" s="522">
        <f>'HK3'!L55</f>
        <v>7</v>
      </c>
      <c r="U63" s="522">
        <f>'HK3'!O55</f>
        <v>6</v>
      </c>
      <c r="V63" s="522">
        <f>'HK3'!R55</f>
        <v>7</v>
      </c>
      <c r="W63" s="522">
        <f>'HK3'!U55</f>
        <v>6</v>
      </c>
      <c r="X63" s="522">
        <f>'HK3'!X55</f>
        <v>5</v>
      </c>
      <c r="Y63" s="522">
        <f>'HK3'!AA55</f>
        <v>7</v>
      </c>
      <c r="Z63" s="522">
        <f>'HK4'!I55</f>
        <v>6</v>
      </c>
      <c r="AA63" s="608">
        <f t="shared" si="6"/>
        <v>6.44</v>
      </c>
      <c r="AB63" s="522">
        <f>'HK4'!L55</f>
        <v>7</v>
      </c>
      <c r="AC63" s="522">
        <f>'HK4'!O55</f>
        <v>7</v>
      </c>
      <c r="AD63" s="522">
        <f>'HK4'!R55</f>
        <v>3</v>
      </c>
      <c r="AE63" s="522">
        <f>'HK4'!U55</f>
        <v>8</v>
      </c>
      <c r="AF63" s="522">
        <f>'HK4'!X55</f>
        <v>6</v>
      </c>
      <c r="AG63" s="522">
        <f>'HK4'!AA55</f>
        <v>6</v>
      </c>
      <c r="AH63" s="524">
        <f>'HK4'!AD55</f>
        <v>0</v>
      </c>
      <c r="AI63" s="524">
        <f>'HK4'!AG55</f>
        <v>7</v>
      </c>
      <c r="AJ63" s="608">
        <f t="shared" si="7"/>
        <v>5.81</v>
      </c>
      <c r="AK63" s="608">
        <f t="shared" si="8"/>
        <v>6.15</v>
      </c>
      <c r="AL63" s="500" t="str">
        <f t="shared" si="9"/>
        <v>TB.Khá</v>
      </c>
      <c r="AM63" s="261">
        <f t="shared" si="10"/>
        <v>2</v>
      </c>
      <c r="AN63" s="261">
        <f t="shared" si="11"/>
        <v>5</v>
      </c>
      <c r="AO63" s="279" t="str">
        <f t="shared" si="12"/>
        <v>Học tiếp</v>
      </c>
      <c r="AP63" s="388">
        <f t="shared" si="13"/>
        <v>6.35</v>
      </c>
    </row>
    <row r="64" spans="1:42" s="318" customFormat="1" ht="23.25" customHeight="1" hidden="1">
      <c r="A64" s="246">
        <v>54</v>
      </c>
      <c r="B64" s="247" t="s">
        <v>230</v>
      </c>
      <c r="C64" s="595" t="s">
        <v>73</v>
      </c>
      <c r="D64" s="53" t="s">
        <v>320</v>
      </c>
      <c r="E64" s="246" t="s">
        <v>231</v>
      </c>
      <c r="F64" s="319" t="s">
        <v>53</v>
      </c>
      <c r="G64" s="522">
        <f>'HK1'!I56</f>
        <v>8</v>
      </c>
      <c r="H64" s="522">
        <f>'HK1'!L56</f>
        <v>7</v>
      </c>
      <c r="I64" s="522">
        <f>'HK1'!O56</f>
        <v>7</v>
      </c>
      <c r="J64" s="522">
        <f>'HK1'!R56</f>
        <v>6</v>
      </c>
      <c r="K64" s="523">
        <f>'HK1'!U56</f>
        <v>5</v>
      </c>
      <c r="L64" s="522">
        <f>'HK1'!X56</f>
        <v>7</v>
      </c>
      <c r="M64" s="522">
        <f>'HK2'!I56</f>
        <v>7</v>
      </c>
      <c r="N64" s="522">
        <f>'HK2'!L56</f>
        <v>6</v>
      </c>
      <c r="O64" s="522">
        <f>'HK2'!O56</f>
        <v>7</v>
      </c>
      <c r="P64" s="522">
        <f>'HK2'!R56</f>
        <v>6</v>
      </c>
      <c r="Q64" s="522">
        <f>'HK2'!U56</f>
        <v>8</v>
      </c>
      <c r="R64" s="522">
        <f>'HK2'!X56</f>
        <v>5</v>
      </c>
      <c r="S64" s="522">
        <f>'HK3'!I56</f>
        <v>9</v>
      </c>
      <c r="T64" s="522">
        <f>'HK3'!L56</f>
        <v>7</v>
      </c>
      <c r="U64" s="522">
        <f>'HK3'!O56</f>
        <v>7</v>
      </c>
      <c r="V64" s="522">
        <f>'HK3'!R56</f>
        <v>7</v>
      </c>
      <c r="W64" s="522">
        <f>'HK3'!U56</f>
        <v>8</v>
      </c>
      <c r="X64" s="522">
        <f>'HK3'!X56</f>
        <v>5</v>
      </c>
      <c r="Y64" s="522">
        <f>'HK3'!AA56</f>
        <v>5</v>
      </c>
      <c r="Z64" s="522">
        <f>'HK4'!I56</f>
        <v>7</v>
      </c>
      <c r="AA64" s="608">
        <f t="shared" si="6"/>
        <v>7.2</v>
      </c>
      <c r="AB64" s="522">
        <f>'HK4'!L56</f>
        <v>7</v>
      </c>
      <c r="AC64" s="522">
        <f>'HK4'!O56</f>
        <v>7</v>
      </c>
      <c r="AD64" s="522">
        <f>'HK4'!R56</f>
        <v>7</v>
      </c>
      <c r="AE64" s="522">
        <f>'HK4'!U56</f>
        <v>6</v>
      </c>
      <c r="AF64" s="522">
        <f>'HK4'!X56</f>
        <v>5</v>
      </c>
      <c r="AG64" s="522">
        <f>'HK4'!AA56</f>
        <v>7</v>
      </c>
      <c r="AH64" s="524">
        <f>'HK4'!AD56</f>
        <v>0</v>
      </c>
      <c r="AI64" s="524">
        <f>'HK4'!AG56</f>
        <v>4</v>
      </c>
      <c r="AJ64" s="608">
        <f t="shared" si="7"/>
        <v>6.19</v>
      </c>
      <c r="AK64" s="608">
        <f t="shared" si="8"/>
        <v>6.74</v>
      </c>
      <c r="AL64" s="500" t="str">
        <f t="shared" si="9"/>
        <v>TB.Khá</v>
      </c>
      <c r="AM64" s="261">
        <f t="shared" si="10"/>
        <v>2</v>
      </c>
      <c r="AN64" s="261">
        <f t="shared" si="11"/>
        <v>1</v>
      </c>
      <c r="AO64" s="279" t="str">
        <f t="shared" si="12"/>
        <v>Học tiếp</v>
      </c>
      <c r="AP64" s="388">
        <f t="shared" si="13"/>
        <v>6.72</v>
      </c>
    </row>
    <row r="65" spans="1:42" s="318" customFormat="1" ht="23.25" customHeight="1" hidden="1">
      <c r="A65" s="471">
        <v>55</v>
      </c>
      <c r="B65" s="247" t="s">
        <v>234</v>
      </c>
      <c r="C65" s="595" t="s">
        <v>75</v>
      </c>
      <c r="D65" s="53" t="s">
        <v>322</v>
      </c>
      <c r="E65" s="246" t="s">
        <v>235</v>
      </c>
      <c r="F65" s="319" t="s">
        <v>236</v>
      </c>
      <c r="G65" s="522">
        <f>'HK1'!I57</f>
        <v>5</v>
      </c>
      <c r="H65" s="522">
        <f>'HK1'!L57</f>
        <v>5</v>
      </c>
      <c r="I65" s="522">
        <f>'HK1'!O57</f>
        <v>5</v>
      </c>
      <c r="J65" s="522">
        <f>'HK1'!R57</f>
        <v>10</v>
      </c>
      <c r="K65" s="523">
        <f>'HK1'!U57</f>
        <v>4</v>
      </c>
      <c r="L65" s="522">
        <f>'HK1'!X57</f>
        <v>5</v>
      </c>
      <c r="M65" s="522">
        <f>'HK2'!I57</f>
        <v>8</v>
      </c>
      <c r="N65" s="522">
        <f>'HK2'!L57</f>
        <v>4</v>
      </c>
      <c r="O65" s="522">
        <f>'HK2'!O57</f>
        <v>6</v>
      </c>
      <c r="P65" s="522">
        <f>'HK2'!R57</f>
        <v>6</v>
      </c>
      <c r="Q65" s="522">
        <f>'HK2'!U57</f>
        <v>6</v>
      </c>
      <c r="R65" s="522">
        <f>'HK2'!X57</f>
        <v>6</v>
      </c>
      <c r="S65" s="522">
        <f>'HK3'!I57</f>
        <v>9</v>
      </c>
      <c r="T65" s="522">
        <f>'HK3'!L57</f>
        <v>6</v>
      </c>
      <c r="U65" s="522">
        <f>'HK3'!O57</f>
        <v>6</v>
      </c>
      <c r="V65" s="522">
        <f>'HK3'!R57</f>
        <v>7</v>
      </c>
      <c r="W65" s="522">
        <f>'HK3'!U57</f>
        <v>7</v>
      </c>
      <c r="X65" s="522">
        <f>'HK3'!X57</f>
        <v>6</v>
      </c>
      <c r="Y65" s="522">
        <f>'HK3'!AA57</f>
        <v>7</v>
      </c>
      <c r="Z65" s="522">
        <f>'HK4'!I57</f>
        <v>7</v>
      </c>
      <c r="AA65" s="608">
        <f t="shared" si="6"/>
        <v>6.88</v>
      </c>
      <c r="AB65" s="522">
        <f>'HK4'!L57</f>
        <v>6</v>
      </c>
      <c r="AC65" s="522">
        <f>'HK4'!O57</f>
        <v>7</v>
      </c>
      <c r="AD65" s="522">
        <f>'HK4'!R57</f>
        <v>3</v>
      </c>
      <c r="AE65" s="522">
        <f>'HK4'!U57</f>
        <v>7</v>
      </c>
      <c r="AF65" s="522">
        <f>'HK4'!X57</f>
        <v>5</v>
      </c>
      <c r="AG65" s="522">
        <f>'HK4'!AA57</f>
        <v>7</v>
      </c>
      <c r="AH65" s="524">
        <f>'HK4'!AD57</f>
        <v>10</v>
      </c>
      <c r="AI65" s="524">
        <f>'HK4'!AG57</f>
        <v>6</v>
      </c>
      <c r="AJ65" s="608">
        <f t="shared" si="7"/>
        <v>5.95</v>
      </c>
      <c r="AK65" s="608">
        <f t="shared" si="8"/>
        <v>6.46</v>
      </c>
      <c r="AL65" s="500" t="str">
        <f t="shared" si="9"/>
        <v>TB.Khá</v>
      </c>
      <c r="AM65" s="261">
        <f t="shared" si="10"/>
        <v>3</v>
      </c>
      <c r="AN65" s="261">
        <f t="shared" si="11"/>
        <v>12</v>
      </c>
      <c r="AO65" s="279" t="str">
        <f t="shared" si="12"/>
        <v>Học tiếp</v>
      </c>
      <c r="AP65" s="388">
        <f t="shared" si="13"/>
        <v>6.22</v>
      </c>
    </row>
    <row r="66" spans="1:42" s="318" customFormat="1" ht="23.25" customHeight="1" hidden="1">
      <c r="A66" s="246">
        <v>56</v>
      </c>
      <c r="B66" s="247" t="s">
        <v>237</v>
      </c>
      <c r="C66" s="595" t="s">
        <v>238</v>
      </c>
      <c r="D66" s="53" t="s">
        <v>323</v>
      </c>
      <c r="E66" s="246" t="s">
        <v>239</v>
      </c>
      <c r="F66" s="319" t="s">
        <v>53</v>
      </c>
      <c r="G66" s="522">
        <f>'HK1'!I58</f>
        <v>5</v>
      </c>
      <c r="H66" s="522">
        <f>'HK1'!L58</f>
        <v>6</v>
      </c>
      <c r="I66" s="522">
        <f>'HK1'!O58</f>
        <v>8</v>
      </c>
      <c r="J66" s="522">
        <f>'HK1'!R58</f>
        <v>10</v>
      </c>
      <c r="K66" s="523">
        <f>'HK1'!U58</f>
        <v>8</v>
      </c>
      <c r="L66" s="522">
        <f>'HK1'!X58</f>
        <v>6</v>
      </c>
      <c r="M66" s="522">
        <f>'HK2'!I58</f>
        <v>6</v>
      </c>
      <c r="N66" s="522">
        <f>'HK2'!L58</f>
        <v>7</v>
      </c>
      <c r="O66" s="522">
        <f>'HK2'!O58</f>
        <v>6</v>
      </c>
      <c r="P66" s="522">
        <f>'HK2'!R58</f>
        <v>6</v>
      </c>
      <c r="Q66" s="522">
        <f>'HK2'!U58</f>
        <v>8</v>
      </c>
      <c r="R66" s="522">
        <f>'HK2'!X58</f>
        <v>6</v>
      </c>
      <c r="S66" s="522">
        <f>'HK3'!I58</f>
        <v>9</v>
      </c>
      <c r="T66" s="522">
        <f>'HK3'!L58</f>
        <v>7</v>
      </c>
      <c r="U66" s="522">
        <f>'HK3'!O58</f>
        <v>6</v>
      </c>
      <c r="V66" s="522">
        <f>'HK3'!R58</f>
        <v>5</v>
      </c>
      <c r="W66" s="522">
        <f>'HK3'!U58</f>
        <v>5</v>
      </c>
      <c r="X66" s="522">
        <f>'HK3'!X58</f>
        <v>9</v>
      </c>
      <c r="Y66" s="522">
        <f>'HK3'!AA58</f>
        <v>4</v>
      </c>
      <c r="Z66" s="522">
        <f>'HK4'!I58</f>
        <v>6</v>
      </c>
      <c r="AA66" s="608">
        <f t="shared" si="6"/>
        <v>6.72</v>
      </c>
      <c r="AB66" s="522">
        <f>'HK4'!L58</f>
        <v>6</v>
      </c>
      <c r="AC66" s="522">
        <f>'HK4'!O58</f>
        <v>9</v>
      </c>
      <c r="AD66" s="522">
        <f>'HK4'!R58</f>
        <v>9</v>
      </c>
      <c r="AE66" s="522">
        <f>'HK4'!U58</f>
        <v>10</v>
      </c>
      <c r="AF66" s="522">
        <f>'HK4'!X58</f>
        <v>8</v>
      </c>
      <c r="AG66" s="522">
        <f>'HK4'!AA58</f>
        <v>7</v>
      </c>
      <c r="AH66" s="524">
        <f>'HK4'!AD58</f>
        <v>10</v>
      </c>
      <c r="AI66" s="524">
        <f>'HK4'!AG58</f>
        <v>7</v>
      </c>
      <c r="AJ66" s="608">
        <f t="shared" si="7"/>
        <v>8.38</v>
      </c>
      <c r="AK66" s="608">
        <f t="shared" si="8"/>
        <v>7.48</v>
      </c>
      <c r="AL66" s="500" t="str">
        <f t="shared" si="9"/>
        <v>Khá</v>
      </c>
      <c r="AM66" s="261">
        <f t="shared" si="10"/>
        <v>1</v>
      </c>
      <c r="AN66" s="261">
        <f t="shared" si="11"/>
        <v>0</v>
      </c>
      <c r="AO66" s="279" t="str">
        <f t="shared" si="12"/>
        <v>Học tiếp</v>
      </c>
      <c r="AP66" s="388">
        <f t="shared" si="13"/>
        <v>7.19</v>
      </c>
    </row>
    <row r="67" spans="1:42" s="318" customFormat="1" ht="23.25" customHeight="1" hidden="1">
      <c r="A67" s="246">
        <v>57</v>
      </c>
      <c r="B67" s="247" t="s">
        <v>122</v>
      </c>
      <c r="C67" s="595" t="s">
        <v>240</v>
      </c>
      <c r="D67" s="412" t="s">
        <v>324</v>
      </c>
      <c r="E67" s="246" t="s">
        <v>74</v>
      </c>
      <c r="F67" s="319" t="s">
        <v>241</v>
      </c>
      <c r="G67" s="522">
        <f>'HK1'!I59</f>
        <v>7</v>
      </c>
      <c r="H67" s="522">
        <f>'HK1'!L59</f>
        <v>6</v>
      </c>
      <c r="I67" s="522">
        <f>'HK1'!O59</f>
        <v>6</v>
      </c>
      <c r="J67" s="522">
        <f>'HK1'!R59</f>
        <v>6</v>
      </c>
      <c r="K67" s="523">
        <f>'HK1'!U59</f>
        <v>6</v>
      </c>
      <c r="L67" s="522">
        <f>'HK1'!X59</f>
        <v>7</v>
      </c>
      <c r="M67" s="522">
        <f>'HK2'!I59</f>
        <v>7</v>
      </c>
      <c r="N67" s="522">
        <f>'HK2'!L59</f>
        <v>5</v>
      </c>
      <c r="O67" s="522">
        <f>'HK2'!O59</f>
        <v>6</v>
      </c>
      <c r="P67" s="522">
        <f>'HK2'!R59</f>
        <v>6</v>
      </c>
      <c r="Q67" s="522">
        <f>'HK2'!U59</f>
        <v>7</v>
      </c>
      <c r="R67" s="522">
        <f>'HK2'!X59</f>
        <v>6</v>
      </c>
      <c r="S67" s="522">
        <f>'HK3'!I59</f>
        <v>9</v>
      </c>
      <c r="T67" s="522">
        <f>'HK3'!L59</f>
        <v>6</v>
      </c>
      <c r="U67" s="522">
        <f>'HK3'!O59</f>
        <v>6</v>
      </c>
      <c r="V67" s="522">
        <f>'HK3'!R59</f>
        <v>8</v>
      </c>
      <c r="W67" s="522">
        <f>'HK3'!U59</f>
        <v>5</v>
      </c>
      <c r="X67" s="522">
        <f>'HK3'!X59</f>
        <v>6</v>
      </c>
      <c r="Y67" s="522">
        <f>'HK3'!AA59</f>
        <v>6</v>
      </c>
      <c r="Z67" s="522">
        <f>'HK4'!I59</f>
        <v>4</v>
      </c>
      <c r="AA67" s="608">
        <f t="shared" si="6"/>
        <v>6.28</v>
      </c>
      <c r="AB67" s="522">
        <f>'HK4'!L59</f>
        <v>3</v>
      </c>
      <c r="AC67" s="522">
        <f>'HK4'!O59</f>
        <v>6</v>
      </c>
      <c r="AD67" s="522">
        <f>'HK4'!R59</f>
        <v>2</v>
      </c>
      <c r="AE67" s="522">
        <f>'HK4'!U59</f>
        <v>7</v>
      </c>
      <c r="AF67" s="522">
        <f>'HK4'!X59</f>
        <v>4</v>
      </c>
      <c r="AG67" s="522">
        <f>'HK4'!AA59</f>
        <v>3</v>
      </c>
      <c r="AH67" s="524">
        <f>'HK4'!AD59</f>
        <v>0</v>
      </c>
      <c r="AI67" s="524">
        <f>'HK4'!AG59</f>
        <v>7</v>
      </c>
      <c r="AJ67" s="608">
        <f t="shared" si="7"/>
        <v>4</v>
      </c>
      <c r="AK67" s="608">
        <f t="shared" si="8"/>
        <v>5.24</v>
      </c>
      <c r="AL67" s="500" t="str">
        <f t="shared" si="9"/>
        <v>Trung Bình</v>
      </c>
      <c r="AM67" s="261">
        <f t="shared" si="10"/>
        <v>6</v>
      </c>
      <c r="AN67" s="261">
        <f t="shared" si="11"/>
        <v>18</v>
      </c>
      <c r="AO67" s="279" t="str">
        <f t="shared" si="12"/>
        <v>Học tiếp</v>
      </c>
      <c r="AP67" s="388">
        <f t="shared" si="13"/>
        <v>5.7</v>
      </c>
    </row>
    <row r="68" spans="1:42" s="318" customFormat="1" ht="23.25" customHeight="1" hidden="1">
      <c r="A68" s="471">
        <v>58</v>
      </c>
      <c r="B68" s="247" t="s">
        <v>242</v>
      </c>
      <c r="C68" s="595" t="s">
        <v>348</v>
      </c>
      <c r="D68" s="53">
        <v>409170006</v>
      </c>
      <c r="E68" s="486" t="s">
        <v>381</v>
      </c>
      <c r="F68" s="319" t="s">
        <v>189</v>
      </c>
      <c r="G68" s="522">
        <f>'HK1'!I60</f>
        <v>9</v>
      </c>
      <c r="H68" s="522">
        <f>'HK1'!L60</f>
        <v>4</v>
      </c>
      <c r="I68" s="522">
        <f>'HK1'!O60</f>
        <v>5</v>
      </c>
      <c r="J68" s="522">
        <f>'HK1'!R60</f>
        <v>5</v>
      </c>
      <c r="K68" s="523">
        <f>'HK1'!U60</f>
        <v>5</v>
      </c>
      <c r="L68" s="522">
        <f>'HK1'!X60</f>
        <v>5</v>
      </c>
      <c r="M68" s="522">
        <f>'HK2'!I60</f>
        <v>6</v>
      </c>
      <c r="N68" s="522">
        <f>'HK2'!L60</f>
        <v>6</v>
      </c>
      <c r="O68" s="522">
        <f>'HK2'!O60</f>
        <v>6</v>
      </c>
      <c r="P68" s="522">
        <f>'HK2'!R60</f>
        <v>5</v>
      </c>
      <c r="Q68" s="522">
        <f>'HK2'!U60</f>
        <v>2</v>
      </c>
      <c r="R68" s="522">
        <f>'HK2'!X60</f>
        <v>0</v>
      </c>
      <c r="S68" s="522">
        <f>'HK3'!I60</f>
        <v>9</v>
      </c>
      <c r="T68" s="522">
        <f>'HK3'!L60</f>
        <v>7</v>
      </c>
      <c r="U68" s="522">
        <f>'HK3'!O60</f>
        <v>6</v>
      </c>
      <c r="V68" s="522">
        <f>'HK3'!R60</f>
        <v>6</v>
      </c>
      <c r="W68" s="522">
        <f>'HK3'!U60</f>
        <v>5</v>
      </c>
      <c r="X68" s="522">
        <f>'HK3'!X60</f>
        <v>5</v>
      </c>
      <c r="Y68" s="522">
        <f>'HK3'!AA60</f>
        <v>1</v>
      </c>
      <c r="Z68" s="522">
        <f>'HK4'!I60</f>
        <v>6</v>
      </c>
      <c r="AA68" s="608">
        <f t="shared" si="6"/>
        <v>6.36</v>
      </c>
      <c r="AB68" s="522">
        <f>'HK4'!L60</f>
        <v>3</v>
      </c>
      <c r="AC68" s="522">
        <f>'HK4'!O60</f>
        <v>6</v>
      </c>
      <c r="AD68" s="522">
        <f>'HK4'!R60</f>
        <v>1</v>
      </c>
      <c r="AE68" s="522">
        <f>'HK4'!U60</f>
        <v>6</v>
      </c>
      <c r="AF68" s="522">
        <f>'HK4'!X60</f>
        <v>5</v>
      </c>
      <c r="AG68" s="522">
        <f>'HK4'!AA60</f>
        <v>3</v>
      </c>
      <c r="AH68" s="524">
        <f>'HK4'!AD60</f>
        <v>0</v>
      </c>
      <c r="AI68" s="524">
        <f>'HK4'!AG60</f>
        <v>7</v>
      </c>
      <c r="AJ68" s="608">
        <f t="shared" si="7"/>
        <v>3.76</v>
      </c>
      <c r="AK68" s="608">
        <f t="shared" si="8"/>
        <v>5.17</v>
      </c>
      <c r="AL68" s="500" t="str">
        <f t="shared" si="9"/>
        <v>Trung Bình</v>
      </c>
      <c r="AM68" s="261">
        <f t="shared" si="10"/>
        <v>8</v>
      </c>
      <c r="AN68" s="261">
        <f t="shared" si="11"/>
        <v>17</v>
      </c>
      <c r="AO68" s="279" t="str">
        <f t="shared" si="12"/>
        <v>Học tiếp</v>
      </c>
      <c r="AP68" s="388">
        <f t="shared" si="13"/>
        <v>5.34</v>
      </c>
    </row>
    <row r="69" spans="1:42" s="318" customFormat="1" ht="23.25" customHeight="1" hidden="1">
      <c r="A69" s="246">
        <v>59</v>
      </c>
      <c r="B69" s="247" t="s">
        <v>244</v>
      </c>
      <c r="C69" s="595" t="s">
        <v>349</v>
      </c>
      <c r="D69" s="53">
        <v>409170024</v>
      </c>
      <c r="E69" s="487" t="s">
        <v>382</v>
      </c>
      <c r="F69" s="320" t="s">
        <v>25</v>
      </c>
      <c r="G69" s="522">
        <f>'HK1'!I61</f>
        <v>5</v>
      </c>
      <c r="H69" s="522">
        <f>'HK1'!L61</f>
        <v>4</v>
      </c>
      <c r="I69" s="522">
        <f>'HK1'!O61</f>
        <v>5</v>
      </c>
      <c r="J69" s="522">
        <f>'HK1'!R61</f>
        <v>6</v>
      </c>
      <c r="K69" s="523">
        <f>'HK1'!U61</f>
        <v>6</v>
      </c>
      <c r="L69" s="522">
        <f>'HK1'!X61</f>
        <v>8</v>
      </c>
      <c r="M69" s="522">
        <f>'HK2'!I61</f>
        <v>9</v>
      </c>
      <c r="N69" s="522">
        <f>'HK2'!L61</f>
        <v>1</v>
      </c>
      <c r="O69" s="522">
        <f>'HK2'!O61</f>
        <v>6</v>
      </c>
      <c r="P69" s="522">
        <f>'HK2'!R61</f>
        <v>5</v>
      </c>
      <c r="Q69" s="522">
        <f>'HK2'!U61</f>
        <v>5</v>
      </c>
      <c r="R69" s="522">
        <f>'HK2'!X61</f>
        <v>8</v>
      </c>
      <c r="S69" s="522">
        <f>'HK3'!I61</f>
        <v>8</v>
      </c>
      <c r="T69" s="522">
        <f>'HK3'!L61</f>
        <v>7</v>
      </c>
      <c r="U69" s="522">
        <f>'HK3'!O61</f>
        <v>3</v>
      </c>
      <c r="V69" s="522">
        <f>'HK3'!R61</f>
        <v>0</v>
      </c>
      <c r="W69" s="522">
        <f>'HK3'!U61</f>
        <v>0</v>
      </c>
      <c r="X69" s="522">
        <f>'HK3'!X61</f>
        <v>2</v>
      </c>
      <c r="Y69" s="522">
        <f>'HK3'!AA61</f>
        <v>1</v>
      </c>
      <c r="Z69" s="522">
        <f>'HK4'!I61</f>
        <v>0</v>
      </c>
      <c r="AA69" s="608">
        <f t="shared" si="6"/>
        <v>2.96</v>
      </c>
      <c r="AB69" s="522">
        <f>'HK4'!L61</f>
        <v>1</v>
      </c>
      <c r="AC69" s="522">
        <f>'HK4'!O61</f>
        <v>6</v>
      </c>
      <c r="AD69" s="522">
        <f>'HK4'!R61</f>
        <v>1</v>
      </c>
      <c r="AE69" s="522">
        <f>'HK4'!U61</f>
        <v>2</v>
      </c>
      <c r="AF69" s="522">
        <f>'HK4'!X61</f>
        <v>5</v>
      </c>
      <c r="AG69" s="522">
        <f>'HK4'!AA61</f>
        <v>2</v>
      </c>
      <c r="AH69" s="524">
        <f>'HK4'!AD61</f>
        <v>0</v>
      </c>
      <c r="AI69" s="524">
        <f>'HK4'!AG61</f>
        <v>4</v>
      </c>
      <c r="AJ69" s="608">
        <f t="shared" si="7"/>
        <v>2.57</v>
      </c>
      <c r="AK69" s="608">
        <f t="shared" si="8"/>
        <v>2.78</v>
      </c>
      <c r="AL69" s="500" t="str">
        <f t="shared" si="9"/>
        <v>Kém</v>
      </c>
      <c r="AM69" s="261">
        <f t="shared" si="10"/>
        <v>15</v>
      </c>
      <c r="AN69" s="261">
        <f t="shared" si="11"/>
        <v>40</v>
      </c>
      <c r="AO69" s="591" t="str">
        <f t="shared" si="12"/>
        <v>Thôi học</v>
      </c>
      <c r="AP69" s="388">
        <f t="shared" si="13"/>
        <v>4</v>
      </c>
    </row>
    <row r="70" spans="1:42" s="549" customFormat="1" ht="23.25" customHeight="1">
      <c r="A70" s="539">
        <v>60</v>
      </c>
      <c r="B70" s="623" t="s">
        <v>357</v>
      </c>
      <c r="C70" s="624" t="s">
        <v>358</v>
      </c>
      <c r="D70" s="625">
        <v>409170001</v>
      </c>
      <c r="E70" s="626" t="s">
        <v>383</v>
      </c>
      <c r="F70" s="627" t="s">
        <v>16</v>
      </c>
      <c r="G70" s="543">
        <f>'HK1'!I62</f>
        <v>6</v>
      </c>
      <c r="H70" s="543">
        <f>'HK1'!L62</f>
        <v>6</v>
      </c>
      <c r="I70" s="543">
        <f>'HK1'!O62</f>
        <v>5</v>
      </c>
      <c r="J70" s="543">
        <f>'HK1'!R62</f>
        <v>8</v>
      </c>
      <c r="K70" s="544">
        <f>'HK1'!U62</f>
        <v>7</v>
      </c>
      <c r="L70" s="543">
        <f>'HK1'!X62</f>
        <v>2</v>
      </c>
      <c r="M70" s="543">
        <f>'HK2'!I62</f>
        <v>5</v>
      </c>
      <c r="N70" s="543">
        <f>'HK2'!L62</f>
        <v>2</v>
      </c>
      <c r="O70" s="543">
        <f>'HK2'!O62</f>
        <v>6</v>
      </c>
      <c r="P70" s="543">
        <f>'HK2'!R62</f>
        <v>4</v>
      </c>
      <c r="Q70" s="543">
        <f>'HK2'!U62</f>
        <v>5</v>
      </c>
      <c r="R70" s="543">
        <f>'HK2'!X62</f>
        <v>6</v>
      </c>
      <c r="S70" s="543">
        <f>'HK3'!I62</f>
        <v>0</v>
      </c>
      <c r="T70" s="543">
        <f>'HK3'!L62</f>
        <v>7</v>
      </c>
      <c r="U70" s="543">
        <f>'HK3'!O62</f>
        <v>6</v>
      </c>
      <c r="V70" s="543">
        <f>'HK3'!R62</f>
        <v>7</v>
      </c>
      <c r="W70" s="543">
        <f>'HK3'!U62</f>
        <v>6</v>
      </c>
      <c r="X70" s="543">
        <f>'HK3'!X62</f>
        <v>5</v>
      </c>
      <c r="Y70" s="543">
        <f>'HK3'!AA62</f>
        <v>5</v>
      </c>
      <c r="Z70" s="543">
        <f>'HK4'!I62</f>
        <v>7</v>
      </c>
      <c r="AA70" s="628">
        <f t="shared" si="6"/>
        <v>5.32</v>
      </c>
      <c r="AB70" s="543">
        <f>'HK4'!L62</f>
        <v>4</v>
      </c>
      <c r="AC70" s="543">
        <f>'HK4'!O62</f>
        <v>5</v>
      </c>
      <c r="AD70" s="543">
        <f>'HK4'!R62</f>
        <v>4</v>
      </c>
      <c r="AE70" s="543">
        <f>'HK4'!U62</f>
        <v>2</v>
      </c>
      <c r="AF70" s="543">
        <f>'HK4'!X62</f>
        <v>5</v>
      </c>
      <c r="AG70" s="543">
        <f>'HK4'!AA62</f>
        <v>6</v>
      </c>
      <c r="AH70" s="545">
        <f>'HK4'!AD62</f>
        <v>0</v>
      </c>
      <c r="AI70" s="545">
        <f>'HK4'!AG62</f>
        <v>3</v>
      </c>
      <c r="AJ70" s="628">
        <f t="shared" si="7"/>
        <v>4</v>
      </c>
      <c r="AK70" s="628">
        <f t="shared" si="8"/>
        <v>4.72</v>
      </c>
      <c r="AL70" s="547" t="str">
        <f t="shared" si="9"/>
        <v>Yếu</v>
      </c>
      <c r="AM70" s="548">
        <f t="shared" si="10"/>
        <v>9</v>
      </c>
      <c r="AN70" s="548">
        <f t="shared" si="11"/>
        <v>25</v>
      </c>
      <c r="AO70" s="629" t="str">
        <f t="shared" si="12"/>
        <v>Ngừng học</v>
      </c>
      <c r="AP70" s="546">
        <f t="shared" si="13"/>
        <v>5.03</v>
      </c>
    </row>
    <row r="71" spans="1:41" s="318" customFormat="1" ht="23.25" customHeight="1">
      <c r="A71" s="323"/>
      <c r="B71" s="324"/>
      <c r="C71" s="597"/>
      <c r="D71" s="324"/>
      <c r="E71" s="323"/>
      <c r="F71" s="324"/>
      <c r="G71" s="481"/>
      <c r="H71" s="481"/>
      <c r="I71" s="481"/>
      <c r="J71" s="481"/>
      <c r="K71" s="482"/>
      <c r="L71" s="481"/>
      <c r="M71" s="483"/>
      <c r="N71" s="483"/>
      <c r="O71" s="483"/>
      <c r="P71" s="483"/>
      <c r="Q71" s="483"/>
      <c r="R71" s="483"/>
      <c r="S71" s="483"/>
      <c r="T71" s="483"/>
      <c r="U71" s="483"/>
      <c r="V71" s="483"/>
      <c r="W71" s="483"/>
      <c r="X71" s="483"/>
      <c r="Y71" s="483"/>
      <c r="Z71" s="483"/>
      <c r="AA71" s="483"/>
      <c r="AB71" s="483"/>
      <c r="AC71" s="483"/>
      <c r="AD71" s="483"/>
      <c r="AE71" s="483"/>
      <c r="AF71" s="483"/>
      <c r="AG71" s="483"/>
      <c r="AH71" s="483"/>
      <c r="AI71" s="483"/>
      <c r="AJ71" s="483"/>
      <c r="AK71" s="483"/>
      <c r="AL71" s="328"/>
      <c r="AM71" s="329"/>
      <c r="AN71" s="329"/>
      <c r="AO71" s="329"/>
    </row>
    <row r="72" spans="20:37" ht="17.25" customHeight="1">
      <c r="T72" s="650" t="s">
        <v>376</v>
      </c>
      <c r="U72" s="650"/>
      <c r="V72" s="650"/>
      <c r="W72" s="650"/>
      <c r="X72" s="650"/>
      <c r="Y72" s="650"/>
      <c r="Z72" s="650"/>
      <c r="AA72" s="650"/>
      <c r="AB72" s="650"/>
      <c r="AC72" s="650"/>
      <c r="AD72" s="650"/>
      <c r="AE72" s="650"/>
      <c r="AF72" s="650"/>
      <c r="AG72" s="650"/>
      <c r="AH72" s="650"/>
      <c r="AI72" s="650"/>
      <c r="AJ72" s="650"/>
      <c r="AK72" s="650"/>
    </row>
    <row r="73" ht="15.75"/>
    <row r="74" spans="20:43" ht="18.75">
      <c r="T74" s="660" t="s">
        <v>396</v>
      </c>
      <c r="U74" s="660"/>
      <c r="V74" s="660"/>
      <c r="W74" s="660"/>
      <c r="X74" s="660"/>
      <c r="Y74" s="660"/>
      <c r="Z74" s="660"/>
      <c r="AA74" s="660"/>
      <c r="AB74" s="660"/>
      <c r="AC74" s="660"/>
      <c r="AD74" s="660"/>
      <c r="AE74" s="660"/>
      <c r="AF74" s="660"/>
      <c r="AG74" s="660"/>
      <c r="AH74" s="660"/>
      <c r="AI74" s="660"/>
      <c r="AJ74" s="660"/>
      <c r="AK74" s="661"/>
      <c r="AP74" s="379"/>
      <c r="AQ74" s="379"/>
    </row>
    <row r="75" spans="2:43" ht="18.75">
      <c r="B75" s="394"/>
      <c r="C75" s="614" t="s">
        <v>375</v>
      </c>
      <c r="D75" s="614"/>
      <c r="E75" s="249"/>
      <c r="F75" s="277"/>
      <c r="G75" s="277"/>
      <c r="T75" s="660" t="s">
        <v>346</v>
      </c>
      <c r="U75" s="660"/>
      <c r="V75" s="660"/>
      <c r="W75" s="660"/>
      <c r="X75" s="660"/>
      <c r="Y75" s="660"/>
      <c r="Z75" s="660"/>
      <c r="AA75" s="660"/>
      <c r="AB75" s="660"/>
      <c r="AC75" s="660"/>
      <c r="AD75" s="660"/>
      <c r="AE75" s="660"/>
      <c r="AF75" s="660"/>
      <c r="AG75" s="660"/>
      <c r="AH75" s="660"/>
      <c r="AI75" s="660"/>
      <c r="AJ75" s="660"/>
      <c r="AK75" s="661"/>
      <c r="AP75" s="379"/>
      <c r="AQ75" s="379"/>
    </row>
    <row r="76" spans="2:32" ht="15.75">
      <c r="B76" s="378"/>
      <c r="C76" s="599"/>
      <c r="D76" s="378"/>
      <c r="E76" s="249"/>
      <c r="F76" s="277"/>
      <c r="G76" s="277"/>
      <c r="AF76" s="333"/>
    </row>
    <row r="77" spans="2:32" ht="15.75">
      <c r="B77" s="378"/>
      <c r="C77" s="599"/>
      <c r="D77" s="378"/>
      <c r="E77" s="249"/>
      <c r="F77" s="277"/>
      <c r="G77" s="277"/>
      <c r="AF77" s="333"/>
    </row>
    <row r="78" spans="2:32" ht="15.75">
      <c r="B78" s="378"/>
      <c r="C78" s="599"/>
      <c r="D78" s="378"/>
      <c r="E78" s="249"/>
      <c r="F78" s="277"/>
      <c r="G78" s="277"/>
      <c r="AF78" s="333"/>
    </row>
    <row r="79" spans="2:32" ht="15.75">
      <c r="B79" s="378"/>
      <c r="C79" s="599"/>
      <c r="D79" s="378"/>
      <c r="E79" s="249"/>
      <c r="F79" s="277"/>
      <c r="G79" s="277"/>
      <c r="AF79" s="333"/>
    </row>
    <row r="80" spans="2:32" ht="15.75">
      <c r="B80" s="378"/>
      <c r="C80" s="599"/>
      <c r="D80" s="378"/>
      <c r="E80" s="249"/>
      <c r="F80" s="277"/>
      <c r="G80" s="277"/>
      <c r="AF80" s="333"/>
    </row>
    <row r="81" spans="2:37" ht="18.75">
      <c r="B81" s="394"/>
      <c r="C81" s="614" t="s">
        <v>378</v>
      </c>
      <c r="D81" s="614"/>
      <c r="E81" s="249"/>
      <c r="F81" s="277"/>
      <c r="G81" s="277"/>
      <c r="T81" s="613" t="s">
        <v>377</v>
      </c>
      <c r="U81" s="613"/>
      <c r="V81" s="613"/>
      <c r="W81" s="613"/>
      <c r="X81" s="613"/>
      <c r="Y81" s="613"/>
      <c r="Z81" s="613"/>
      <c r="AA81" s="613"/>
      <c r="AB81" s="613"/>
      <c r="AC81" s="613"/>
      <c r="AD81" s="613"/>
      <c r="AE81" s="613"/>
      <c r="AF81" s="613"/>
      <c r="AG81" s="613"/>
      <c r="AH81" s="613"/>
      <c r="AI81" s="613"/>
      <c r="AJ81" s="613"/>
      <c r="AK81" s="613"/>
    </row>
    <row r="82" spans="2:38" ht="15.75">
      <c r="B82" s="378"/>
      <c r="C82" s="599"/>
      <c r="D82" s="378"/>
      <c r="E82" s="249"/>
      <c r="F82" s="277"/>
      <c r="G82" s="277"/>
      <c r="AL82" s="249"/>
    </row>
    <row r="83" spans="2:38" ht="15.75">
      <c r="B83" s="378"/>
      <c r="C83" s="599"/>
      <c r="D83" s="378"/>
      <c r="E83" s="249"/>
      <c r="F83" s="277"/>
      <c r="G83" s="277"/>
      <c r="AL83" s="249"/>
    </row>
    <row r="84" spans="2:38" ht="15.75">
      <c r="B84" s="378"/>
      <c r="C84" s="599"/>
      <c r="D84" s="378"/>
      <c r="E84" s="249"/>
      <c r="F84" s="277"/>
      <c r="G84" s="277"/>
      <c r="AL84" s="249"/>
    </row>
    <row r="85" spans="2:38" ht="15.75">
      <c r="B85" s="378"/>
      <c r="C85" s="599"/>
      <c r="D85" s="378"/>
      <c r="E85" s="249"/>
      <c r="F85" s="277"/>
      <c r="G85" s="277"/>
      <c r="AL85" s="249"/>
    </row>
    <row r="86" spans="2:38" ht="15.75">
      <c r="B86" s="378"/>
      <c r="C86" s="599"/>
      <c r="D86" s="378"/>
      <c r="E86" s="249"/>
      <c r="F86" s="277"/>
      <c r="G86" s="277"/>
      <c r="AL86" s="249"/>
    </row>
    <row r="87" spans="2:38" ht="15.75">
      <c r="B87" s="378"/>
      <c r="C87" s="599"/>
      <c r="D87" s="378"/>
      <c r="E87" s="249"/>
      <c r="F87" s="277"/>
      <c r="G87" s="277"/>
      <c r="AL87" s="249"/>
    </row>
    <row r="88" spans="2:38" ht="15.75">
      <c r="B88" s="378"/>
      <c r="C88" s="599"/>
      <c r="D88" s="378"/>
      <c r="E88" s="249"/>
      <c r="F88" s="277"/>
      <c r="G88" s="277"/>
      <c r="AL88" s="249"/>
    </row>
    <row r="89" spans="2:38" ht="15.75">
      <c r="B89" s="378"/>
      <c r="C89" s="599"/>
      <c r="D89" s="378"/>
      <c r="E89" s="249"/>
      <c r="F89" s="277"/>
      <c r="G89" s="277"/>
      <c r="AL89" s="249"/>
    </row>
    <row r="90" spans="2:38" ht="15.75">
      <c r="B90" s="378"/>
      <c r="C90" s="599"/>
      <c r="D90" s="378"/>
      <c r="E90" s="249"/>
      <c r="F90" s="277"/>
      <c r="G90" s="277"/>
      <c r="AL90" s="249"/>
    </row>
    <row r="122" ht="15.75"/>
    <row r="123" ht="15.75"/>
  </sheetData>
  <sheetProtection/>
  <mergeCells count="14">
    <mergeCell ref="B1:D1"/>
    <mergeCell ref="B2:D2"/>
    <mergeCell ref="B3:D3"/>
    <mergeCell ref="T74:AK74"/>
    <mergeCell ref="S8:AI8"/>
    <mergeCell ref="G8:R8"/>
    <mergeCell ref="A10:F10"/>
    <mergeCell ref="A5:AO5"/>
    <mergeCell ref="A6:AO6"/>
    <mergeCell ref="T72:AK72"/>
    <mergeCell ref="C75:D75"/>
    <mergeCell ref="T75:AK75"/>
    <mergeCell ref="C81:D81"/>
    <mergeCell ref="T81:AK81"/>
  </mergeCells>
  <printOptions/>
  <pageMargins left="0.3" right="0.2" top="0.4" bottom="0.25" header="0.17" footer="0.22"/>
  <pageSetup horizontalDpi="300" verticalDpi="3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User</cp:lastModifiedBy>
  <cp:lastPrinted>2012-08-22T05:37:09Z</cp:lastPrinted>
  <dcterms:created xsi:type="dcterms:W3CDTF">2008-08-06T14:11:14Z</dcterms:created>
  <dcterms:modified xsi:type="dcterms:W3CDTF">2012-08-22T08:58:33Z</dcterms:modified>
  <cp:category/>
  <cp:version/>
  <cp:contentType/>
  <cp:contentStatus/>
</cp:coreProperties>
</file>